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2" activeTab="2"/>
  </bookViews>
  <sheets>
    <sheet name="f1" sheetId="1" state="hidden" r:id="rId1"/>
    <sheet name="f2" sheetId="2" state="hidden" r:id="rId2"/>
    <sheet name="Движение капитала" sheetId="3" r:id="rId3"/>
    <sheet name="Движен денеж сред" sheetId="4" state="hidden" r:id="rId4"/>
  </sheets>
  <definedNames>
    <definedName name="_xlnm.Print_Area" localSheetId="0">'f1'!$A$1:$D$47</definedName>
    <definedName name="_xlnm.Print_Area" localSheetId="1">'f2'!$A$1:$D$84</definedName>
    <definedName name="_xlnm.Print_Area" localSheetId="3">'Движен денеж сред'!$A$1:$D$79</definedName>
    <definedName name="_xlnm.Print_Area" localSheetId="2">'Движение капитала'!$A$1:$F$27</definedName>
  </definedNames>
  <calcPr calcId="152511"/>
</workbook>
</file>

<file path=xl/calcChain.xml><?xml version="1.0" encoding="utf-8"?>
<calcChain xmlns="http://schemas.openxmlformats.org/spreadsheetml/2006/main">
  <c r="B46" i="4" l="1"/>
  <c r="B13" i="2" l="1"/>
  <c r="B62" i="4" l="1"/>
  <c r="D62" i="4" l="1"/>
  <c r="F12" i="3"/>
  <c r="B14" i="3"/>
  <c r="D71" i="2" l="1"/>
  <c r="D14" i="3"/>
  <c r="F13" i="3"/>
  <c r="D73" i="2" l="1"/>
  <c r="D75" i="2" s="1"/>
  <c r="D30" i="2"/>
  <c r="D17" i="2"/>
  <c r="D21" i="2" s="1"/>
  <c r="B31" i="1"/>
  <c r="D46" i="4"/>
  <c r="D30" i="4"/>
  <c r="D18" i="4"/>
  <c r="D31" i="4" l="1"/>
  <c r="D35" i="4" s="1"/>
  <c r="D66" i="4" s="1"/>
  <c r="D32" i="2"/>
  <c r="D37" i="2" s="1"/>
  <c r="D41" i="2" s="1"/>
  <c r="D65" i="2" s="1"/>
  <c r="D77" i="2" s="1"/>
  <c r="E10" i="3" l="1"/>
  <c r="C15" i="3"/>
  <c r="C20" i="3" l="1"/>
  <c r="B30" i="4" l="1"/>
  <c r="B18" i="4"/>
  <c r="B31" i="4" l="1"/>
  <c r="F9" i="3" l="1"/>
  <c r="B15" i="3"/>
  <c r="C14" i="3" l="1"/>
  <c r="E15" i="3" l="1"/>
  <c r="D15" i="3"/>
  <c r="D20" i="3" s="1"/>
  <c r="B20" i="3" l="1"/>
  <c r="F17" i="3"/>
  <c r="F18" i="3"/>
  <c r="F19" i="3"/>
  <c r="F15" i="3"/>
  <c r="D31" i="1" l="1"/>
  <c r="B73" i="2" l="1"/>
  <c r="B71" i="2" l="1"/>
  <c r="B75" i="2" s="1"/>
  <c r="B21" i="1"/>
  <c r="D21" i="1" l="1"/>
  <c r="B30" i="2" l="1"/>
  <c r="B17" i="2"/>
  <c r="D38" i="1"/>
  <c r="D39" i="1" s="1"/>
  <c r="B38" i="1"/>
  <c r="B39" i="1" s="1"/>
  <c r="B21" i="2" l="1"/>
  <c r="B32" i="2" s="1"/>
  <c r="B35" i="4"/>
  <c r="B66" i="4" s="1"/>
  <c r="F11" i="3" l="1"/>
  <c r="F10" i="3" l="1"/>
  <c r="F14" i="3" s="1"/>
  <c r="E14" i="3"/>
  <c r="B37" i="2"/>
  <c r="B41" i="2" l="1"/>
  <c r="E16" i="3" s="1"/>
  <c r="E20" i="3" s="1"/>
  <c r="F16" i="3" l="1"/>
  <c r="F20" i="3" s="1"/>
  <c r="B65" i="2"/>
  <c r="B77" i="2" s="1"/>
</calcChain>
</file>

<file path=xl/sharedStrings.xml><?xml version="1.0" encoding="utf-8"?>
<sst xmlns="http://schemas.openxmlformats.org/spreadsheetml/2006/main" count="216" uniqueCount="132">
  <si>
    <t>АКЦИОНЕРНОЕ ОБЩЕСТВО  "БАНК ЦЕНТРКРЕДИТ"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</si>
  <si>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</si>
  <si>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</si>
  <si>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</si>
  <si>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</si>
  <si>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 и банкам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</si>
  <si>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</si>
  <si>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</si>
  <si>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</si>
  <si>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</si>
  <si>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</si>
  <si>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</si>
  <si>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</si>
  <si>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</si>
  <si>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</si>
  <si>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</si>
  <si>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Итого обязательства:</t>
  </si>
  <si>
    <t>КАПИТАЛ:</t>
  </si>
  <si>
    <t>Капитал, относящийся к акционерам материнского Банка:</t>
  </si>
  <si>
    <t>Уставный капитал</t>
  </si>
  <si>
    <t>Нераспределенная прибыль</t>
  </si>
  <si>
    <t>Итого  капитал</t>
  </si>
  <si>
    <t>ИТОГО ОБЯЗАТЕЛЬСТВА И КАПИТАЛ</t>
  </si>
  <si>
    <t>Процентный доход</t>
  </si>
  <si>
    <t>Процентный расход</t>
  </si>
  <si>
    <t>ЧИСТЫЙ ПРОЦЕНТНЫЙ ДОХОД ДО ФОРМИРОВАНИЯ РЕЗЕРВОВ НА ОБЕСЦЕНЕНИЕ  ПРОЦЕНТНЫХ АКТИВОВ ПО КОТОРЫМ НАЧИСЛЯЮТСЯ ПРОЦЕНТЫ</t>
  </si>
  <si>
    <t>Формирование резервов на обесценение активов, по которым начисляются проценты</t>
  </si>
  <si>
    <t>ЧИСТЫЙ ПРОЦЕНТНЫЙ ДОХОД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</si>
  <si>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</si>
  <si>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</si>
  <si>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</si>
  <si>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Формирование резервов под обесценение по прочим операциям</t>
  </si>
  <si>
    <t>ЧИСТЫЕ НЕПРОЦЕНТНЫЕ ДОХОДЫ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</si>
  <si>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</si>
  <si>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</si>
  <si>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</si>
  <si>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</si>
  <si>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</si>
  <si>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</si>
  <si>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</si>
  <si>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</si>
  <si>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</si>
  <si>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 xml:space="preserve">  АКЦИОНЕРНОЕ ОБЩЕСТВО "БАНК ЦЕНТРКРЕДИТ"</t>
  </si>
  <si>
    <t xml:space="preserve">Уставный капитал </t>
  </si>
  <si>
    <t>Чистый (убыток)/прибыль</t>
  </si>
  <si>
    <t>АКЦИОНЕРНОЕ ОБЩЕСТВО «БАНК ЦЕНТРКРЕДИТ»</t>
  </si>
  <si>
    <t>ДВИЖЕНИЕ ДЕНЕЖНЫХ СРЕДСТВ ОТ ОПЕРАЦИОННОЙ ДЕЯТЕЛЬНОСТИ:</t>
  </si>
  <si>
    <t xml:space="preserve">Доходы, полученные по услугам и комиссии полученные  </t>
  </si>
  <si>
    <t>Расходы, уплаченные по услугам и комиссии уплаченные</t>
  </si>
  <si>
    <t>Операционные расходы уплаченные</t>
  </si>
  <si>
    <t xml:space="preserve">Приток/(отток) денежных средств от операционной деятельности до изменения операционных активов и обязательств </t>
  </si>
  <si>
    <t>(Увеличение)/уменьшение операционных активов:</t>
  </si>
  <si>
    <t xml:space="preserve">Средства в банках </t>
  </si>
  <si>
    <t xml:space="preserve">Прочие активы </t>
  </si>
  <si>
    <t xml:space="preserve">Увеличение/(уменьшение) операционных обязательств: </t>
  </si>
  <si>
    <t xml:space="preserve">Средства клиентов и банков </t>
  </si>
  <si>
    <t xml:space="preserve">Прочие обязательства </t>
  </si>
  <si>
    <t>Приток/(отток) денежных средств от операционной деятельности до налогообложения</t>
  </si>
  <si>
    <t>Налог на прибыль уплаченный</t>
  </si>
  <si>
    <t>Чистый приток/(отток)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</si>
  <si>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</si>
  <si>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</si>
  <si>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</si>
  <si>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Чистый (отток) /приток денежных средств от инвестиционной деятельности</t>
  </si>
  <si>
    <t>ДВИЖЕНИЕ ДЕНЕЖНЫХ СРЕДСТВ ОТ ФИНАНСОВОЙ ДЕЯТЕЛЬНОСТИ:</t>
  </si>
  <si>
    <t>(Выкуп)/продажа собственных акций</t>
  </si>
  <si>
    <t>Влияние изменения курса иностранных валют по отношению к денежным средствам и их эквивалентам</t>
  </si>
  <si>
    <t>ДЕНЕЖНЫЕ СРЕДСТВА И ИХ ЭКВИВАЛЕНТЫ, на начало периода</t>
  </si>
  <si>
    <t>ДЕНЕЖНЫЕ СРЕДСТВА И ИХ ЭКВИВАЛЕНТЫ, на конец периода</t>
  </si>
  <si>
    <t>31 декабря</t>
  </si>
  <si>
    <t>ЧИСТОЕ УМЕНЬШЕНИЕ/УВЕЛИЧЕНИЕ ДЕНЕЖНЫХ СРЕДСТВ И ИХ ЭКВИВАЛЕНТОВ</t>
  </si>
  <si>
    <t>Прочие доходы/расходы</t>
  </si>
  <si>
    <t>Чистая прибыль/убыток по операциям с финансовыми активами и обязательствами, отражаемыми по справедливой стоимости через прибыли или убытки</t>
  </si>
  <si>
    <t>Проценты полученные</t>
  </si>
  <si>
    <t>Проценты уплаченные</t>
  </si>
  <si>
    <t>Прочие доходы/расходы полученные/уплаченные</t>
  </si>
  <si>
    <t xml:space="preserve">Изменение операционных активов и обязательств: </t>
  </si>
  <si>
    <t>Чистая прибыль</t>
  </si>
  <si>
    <t>ПРОЧИЙ СОВОКУПНЫЙ УБЫТОК/ДОХОД</t>
  </si>
  <si>
    <t>Прочий совокупный доход/убыток за год, за вычетом налога на прибыль</t>
  </si>
  <si>
    <t>ИТОГО СОВОКУПНЫЙ УБЫТОК/ДОХОД</t>
  </si>
  <si>
    <t>Выкуп и погашение долговых ценных бумаг</t>
  </si>
  <si>
    <t>А.Т. Нургалиева</t>
  </si>
  <si>
    <t>Главный бухгалтер</t>
  </si>
  <si>
    <t xml:space="preserve"> </t>
  </si>
  <si>
    <t>Председатель Правления</t>
  </si>
  <si>
    <t xml:space="preserve">Инвестиции в дочерние компании </t>
  </si>
  <si>
    <t>Чистые реализованные убытки от выбытия и обесценения инвестиций,учитываемым по справедливой стоимости через прочий совокупный доход</t>
  </si>
  <si>
    <t>Чистое изменение справедливой стоимости инвестиций, учитываемым по справедливой стоимости через прочий совокупный доход</t>
  </si>
  <si>
    <t>Фонд переоценки инвестиций, учитываемые по справедливой стоимости через прочий совокупный доход</t>
  </si>
  <si>
    <t>Чистое изменение справедливой стоимости инвестиций, учитываемых по справедливой стоимости через прочий совокупный доход</t>
  </si>
  <si>
    <t>Прибыль/убыток, переведенный в отчет о прибылях и убытках от продажи инвестиций,учитываемых по справедливой стоимости через прочий совокупный доход</t>
  </si>
  <si>
    <t>Активы по текущему подоходному налогу</t>
  </si>
  <si>
    <t>Обязательства по отложенному подоходному налогу</t>
  </si>
  <si>
    <t>____________________</t>
  </si>
  <si>
    <t>___________________</t>
  </si>
  <si>
    <t>Резервы от переоценки основных средств</t>
  </si>
  <si>
    <t>Поступления от погашения и продажи инвестиционных ценных бумаг</t>
  </si>
  <si>
    <t>Приобретение инвестиционных ценных бумаг</t>
  </si>
  <si>
    <t xml:space="preserve">Зам. председателя </t>
  </si>
  <si>
    <t>Правления</t>
  </si>
  <si>
    <t>Итого капитал</t>
  </si>
  <si>
    <t>Чистый (отток)/приток денежных средств от финансовой деятельности</t>
  </si>
  <si>
    <t xml:space="preserve">НЕКОНСОЛИДИРОВАННЫЙ ОТЧЕТ О ДВИЖЕНИИ ДЕНЕЖНЫХ СРЕДСТВ  </t>
  </si>
  <si>
    <t xml:space="preserve">НЕКОНСОЛИДИРОВАННЫЙ ОТЧЕТ О ФИНАНСОВОМ ПОЛОЖЕНИИ </t>
  </si>
  <si>
    <t>2021 года</t>
  </si>
  <si>
    <t>НЕКОНСОЛИДИРОВАННЫЙ ОТЧЕТ О ПРИБЫЛЯХ И УБЫТКАХ  И ПРОЧЕМ СОВОКУПНОМ  ДОХОДЕ</t>
  </si>
  <si>
    <t xml:space="preserve"> НЕКОНСОЛИДИРОВАННЫЙ ОТЧЕТ ОБ ИЗМЕНЕНИЯХ В КАПИТАЛЕ,</t>
  </si>
  <si>
    <t>Остаток на 1 января 2021 года</t>
  </si>
  <si>
    <t>Инвестиционные ценные бумаги</t>
  </si>
  <si>
    <t>Выкуп/выпуск собственнных акций</t>
  </si>
  <si>
    <t xml:space="preserve">Изменение от переоценки ОС </t>
  </si>
  <si>
    <t>2022 года</t>
  </si>
  <si>
    <t>Остаток на 1 января 2022 года</t>
  </si>
  <si>
    <t>Финансовые обязательства, отражаемые по справедливой стоимости через прибыли или убытки</t>
  </si>
  <si>
    <t>Процентный доход по займам</t>
  </si>
  <si>
    <t>Проценты полученные по займам</t>
  </si>
  <si>
    <t>______________________</t>
  </si>
  <si>
    <t>Р.Б. Тенизов</t>
  </si>
  <si>
    <t>Инвестиции в дочерние организации</t>
  </si>
  <si>
    <t xml:space="preserve">ПО СОСТОЯНИЮ НА 30 СЕНТЯБРЯ 2022 ГОДА (НЕ АУДИРОВАНО) </t>
  </si>
  <si>
    <t>30 сентября</t>
  </si>
  <si>
    <t xml:space="preserve">  ЗА ДЕВЯТЬ МЕСЯЦЕВ, ЗАКОНЧИВШИЙСЯ   30 СЕНТЯБРЯ 2022 ГОДА (НЕ АУДИРОВАНО) </t>
  </si>
  <si>
    <t>За девять месяцев закончившийся</t>
  </si>
  <si>
    <t>За девять  месяцев закончившийся</t>
  </si>
  <si>
    <t>30 сентября 2021 года</t>
  </si>
  <si>
    <t>30 сентября 2022 года</t>
  </si>
  <si>
    <t>Эффект на капитал от слияния с ЕСВ</t>
  </si>
  <si>
    <t>Денежные средства и их эквиваленты, приобретенные вследствие объеденения бизнесов</t>
  </si>
  <si>
    <t>Р.В. Владимиров</t>
  </si>
  <si>
    <t>Дивиденды, полученные от  дочерней компании</t>
  </si>
  <si>
    <t>Приобретение дочерней компании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</si>
</sst>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0\);_(* &quot;-&quot;??_);_(@_)"/>
    <numFmt numFmtId="168" formatCode="General_)"/>
    <numFmt numFmtId="169" formatCode="0.000"/>
    <numFmt numFmtId="170" formatCode="#,##0.0_);\(#,##0.0\)"/>
    <numFmt numFmtId="171" formatCode="#,##0.000_);\(#,##0.000\)"/>
    <numFmt numFmtId="172" formatCode="&quot;$&quot;#,\);\(&quot;$&quot;#,##0\)"/>
    <numFmt numFmtId="173" formatCode="_-* #,##0\ _F_-;\-* #,##0\ _F_-;_-* &quot;-&quot;\ _F_-;_-@_-"/>
    <numFmt numFmtId="174" formatCode="_ * #,##0.00_ ;_ * \-#,##0.00_ ;_ * &quot;-&quot;??_ ;_ @_ "/>
    <numFmt numFmtId="175" formatCode="_-* #,##0.00[$€-1]_-;\-* #,##0.00[$€-1]_-;_-* &quot;-&quot;??[$€-1]_-"/>
    <numFmt numFmtId="176" formatCode="&quot;$&quot;#,##0\ ;\-&quot;$&quot;#,##0"/>
    <numFmt numFmtId="177" formatCode="&quot;$&quot;#,##0.00\ ;\(&quot;$&quot;#,##0.00\)"/>
    <numFmt numFmtId="178" formatCode="0.00_)"/>
    <numFmt numFmtId="179" formatCode="0%_);\(0%\)"/>
    <numFmt numFmtId="180" formatCode="\60\4\7\:"/>
    <numFmt numFmtId="181" formatCode="&quot;$&quot;#,\);\(&quot;$&quot;#,\)"/>
    <numFmt numFmtId="182" formatCode="&quot;$&quot;#,;\(&quot;$&quot;#,\)"/>
    <numFmt numFmtId="183" formatCode="_(&quot;$&quot;* #,##0.00_);_(&quot;$&quot;* \(#,##0.00\);_(&quot;$&quot;* &quot;-&quot;??_);_(@_)"/>
    <numFmt numFmtId="184" formatCode="_-* #,##0\ _р_._-;\-* #,##0\ _р_._-;_-* &quot;-&quot;\ _р_._-;_-@_-"/>
    <numFmt numFmtId="185" formatCode="_-* #,##0.00\ _р_._-;\-* #,##0.00\ _р_._-;_-* &quot;-&quot;??\ _р_._-;_-@_-"/>
    <numFmt numFmtId="186" formatCode="dd/mm/yy;@"/>
    <numFmt numFmtId="187" formatCode="_(* #,##0.00_);_(* \(#,##0.00\);_(* &quot;-&quot;??_);_(@_)"/>
    <numFmt numFmtId="188" formatCode="[$€-2]\ ###,000_);[Red]\([$€-2]\ ###,000\)"/>
    <numFmt numFmtId="189" formatCode="#,##0;\(#,##0\)\ "/>
    <numFmt numFmtId="190" formatCode="#,##0.0"/>
    <numFmt numFmtId="191" formatCode="#,##0;\(#,##0\);\-"/>
    <numFmt numFmtId="192" formatCode="_-* #,##0\ _₽_-;\-* #,##0\ _₽_-;_-* &quot;-&quot;??\ _₽_-;_-@_-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6" fontId="5" fillId="0" borderId="0">
      <alignment horizontal="right" vertical="center"/>
    </xf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70" fontId="7" fillId="0" borderId="0" applyFill="0" applyBorder="0" applyAlignment="0"/>
    <xf numFmtId="171" fontId="7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8" fillId="0" borderId="1">
      <alignment horizontal="center"/>
    </xf>
    <xf numFmtId="167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5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6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8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5" borderId="0"/>
    <xf numFmtId="179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8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0" fontId="19" fillId="0" borderId="0" applyFill="0" applyBorder="0" applyProtection="0">
      <alignment horizontal="left" vertical="top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43" fontId="35" fillId="0" borderId="0" applyFont="0" applyFill="0" applyBorder="0" applyAlignment="0" applyProtection="0"/>
  </cellStyleXfs>
  <cellXfs count="119">
    <xf numFmtId="0" fontId="0" fillId="0" borderId="0" xfId="0"/>
    <xf numFmtId="0" fontId="26" fillId="0" borderId="0" xfId="0" applyFont="1"/>
    <xf numFmtId="0" fontId="27" fillId="0" borderId="0" xfId="0" applyFont="1"/>
    <xf numFmtId="3" fontId="27" fillId="0" borderId="0" xfId="0" applyNumberFormat="1" applyFont="1"/>
    <xf numFmtId="0" fontId="28" fillId="0" borderId="0" xfId="85" applyFont="1"/>
    <xf numFmtId="3" fontId="28" fillId="0" borderId="0" xfId="0" applyNumberFormat="1" applyFont="1"/>
    <xf numFmtId="0" fontId="30" fillId="0" borderId="0" xfId="85" applyNumberFormat="1" applyFont="1" applyBorder="1" applyAlignment="1">
      <alignment horizontal="center" vertical="center"/>
    </xf>
    <xf numFmtId="0" fontId="30" fillId="0" borderId="0" xfId="85" applyNumberFormat="1" applyFont="1" applyBorder="1" applyAlignment="1">
      <alignment horizontal="center" vertical="center" wrapText="1"/>
    </xf>
    <xf numFmtId="0" fontId="30" fillId="0" borderId="0" xfId="85" applyFont="1" applyFill="1" applyBorder="1" applyAlignment="1">
      <alignment wrapText="1"/>
    </xf>
    <xf numFmtId="191" fontId="30" fillId="0" borderId="0" xfId="85" applyNumberFormat="1" applyFont="1" applyFill="1" applyBorder="1" applyAlignment="1">
      <alignment horizontal="center"/>
    </xf>
    <xf numFmtId="191" fontId="32" fillId="0" borderId="0" xfId="85" applyNumberFormat="1" applyFont="1" applyFill="1" applyBorder="1"/>
    <xf numFmtId="191" fontId="32" fillId="0" borderId="0" xfId="85" applyNumberFormat="1" applyFont="1" applyFill="1" applyBorder="1" applyAlignment="1">
      <alignment horizontal="right"/>
    </xf>
    <xf numFmtId="191" fontId="33" fillId="0" borderId="0" xfId="85" applyNumberFormat="1" applyFont="1" applyFill="1" applyBorder="1"/>
    <xf numFmtId="191" fontId="33" fillId="0" borderId="0" xfId="85" applyNumberFormat="1" applyFont="1" applyFill="1" applyBorder="1" applyAlignment="1">
      <alignment horizontal="right"/>
    </xf>
    <xf numFmtId="191" fontId="32" fillId="0" borderId="7" xfId="85" applyNumberFormat="1" applyFont="1" applyFill="1" applyBorder="1"/>
    <xf numFmtId="191" fontId="1" fillId="0" borderId="0" xfId="75" applyNumberFormat="1" applyFont="1"/>
    <xf numFmtId="0" fontId="0" fillId="0" borderId="0" xfId="0" applyFill="1"/>
    <xf numFmtId="190" fontId="28" fillId="0" borderId="0" xfId="85" applyNumberFormat="1" applyFont="1" applyFill="1" applyBorder="1" applyAlignment="1">
      <alignment horizontal="right"/>
    </xf>
    <xf numFmtId="0" fontId="28" fillId="0" borderId="0" xfId="85" applyFont="1" applyFill="1"/>
    <xf numFmtId="189" fontId="0" fillId="0" borderId="0" xfId="0" applyNumberFormat="1"/>
    <xf numFmtId="2" fontId="31" fillId="0" borderId="0" xfId="85" applyNumberFormat="1" applyFont="1" applyFill="1" applyBorder="1" applyAlignment="1">
      <alignment wrapText="1"/>
    </xf>
    <xf numFmtId="2" fontId="30" fillId="0" borderId="0" xfId="85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26" fillId="0" borderId="0" xfId="0" applyNumberFormat="1" applyFont="1" applyAlignment="1">
      <alignment wrapText="1"/>
    </xf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3" fillId="0" borderId="0" xfId="0" applyFont="1"/>
    <xf numFmtId="0" fontId="36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76" applyFont="1" applyAlignment="1" applyProtection="1">
      <alignment vertical="center"/>
      <protection locked="0"/>
    </xf>
    <xf numFmtId="0" fontId="23" fillId="0" borderId="0" xfId="76" applyFont="1" applyAlignment="1" applyProtection="1">
      <alignment horizontal="left" vertical="center" wrapText="1"/>
      <protection locked="0"/>
    </xf>
    <xf numFmtId="3" fontId="33" fillId="0" borderId="0" xfId="0" applyNumberFormat="1" applyFont="1" applyFill="1"/>
    <xf numFmtId="0" fontId="23" fillId="0" borderId="0" xfId="76" applyFont="1" applyAlignment="1" applyProtection="1">
      <alignment vertical="center" wrapText="1"/>
      <protection locked="0"/>
    </xf>
    <xf numFmtId="3" fontId="23" fillId="0" borderId="9" xfId="76" applyNumberFormat="1" applyFont="1" applyFill="1" applyBorder="1" applyAlignment="1" applyProtection="1">
      <alignment horizontal="right" vertical="center"/>
      <protection locked="0"/>
    </xf>
    <xf numFmtId="0" fontId="29" fillId="0" borderId="0" xfId="76" applyFont="1" applyAlignment="1" applyProtection="1">
      <alignment vertical="center" wrapText="1"/>
      <protection locked="0"/>
    </xf>
    <xf numFmtId="3" fontId="23" fillId="0" borderId="0" xfId="76" applyNumberFormat="1" applyFont="1" applyFill="1" applyAlignment="1" applyProtection="1">
      <alignment horizontal="right" vertical="center"/>
      <protection locked="0"/>
    </xf>
    <xf numFmtId="3" fontId="23" fillId="0" borderId="4" xfId="76" applyNumberFormat="1" applyFont="1" applyFill="1" applyBorder="1" applyAlignment="1" applyProtection="1">
      <alignment horizontal="right" vertical="center"/>
      <protection locked="0"/>
    </xf>
    <xf numFmtId="189" fontId="23" fillId="0" borderId="0" xfId="0" applyNumberFormat="1" applyFont="1" applyFill="1"/>
    <xf numFmtId="0" fontId="36" fillId="0" borderId="0" xfId="0" applyFont="1"/>
    <xf numFmtId="0" fontId="23" fillId="0" borderId="0" xfId="85" applyFont="1" applyBorder="1"/>
    <xf numFmtId="189" fontId="33" fillId="0" borderId="0" xfId="0" applyNumberFormat="1" applyFont="1" applyFill="1" applyAlignment="1">
      <alignment horizontal="right"/>
    </xf>
    <xf numFmtId="189" fontId="33" fillId="0" borderId="8" xfId="0" applyNumberFormat="1" applyFont="1" applyFill="1" applyBorder="1" applyAlignment="1">
      <alignment horizontal="right"/>
    </xf>
    <xf numFmtId="0" fontId="23" fillId="0" borderId="0" xfId="85" applyFont="1" applyFill="1" applyBorder="1" applyAlignment="1">
      <alignment horizontal="right"/>
    </xf>
    <xf numFmtId="0" fontId="23" fillId="0" borderId="0" xfId="85" applyFont="1" applyBorder="1" applyAlignment="1">
      <alignment wrapText="1"/>
    </xf>
    <xf numFmtId="3" fontId="29" fillId="0" borderId="8" xfId="85" applyNumberFormat="1" applyFont="1" applyFill="1" applyBorder="1" applyAlignment="1">
      <alignment horizontal="right"/>
    </xf>
    <xf numFmtId="0" fontId="23" fillId="0" borderId="0" xfId="85" applyFont="1" applyBorder="1" applyAlignment="1">
      <alignment vertical="center" wrapText="1"/>
    </xf>
    <xf numFmtId="189" fontId="29" fillId="0" borderId="8" xfId="85" applyNumberFormat="1" applyFont="1" applyFill="1" applyBorder="1" applyAlignment="1">
      <alignment horizontal="right"/>
    </xf>
    <xf numFmtId="3" fontId="23" fillId="0" borderId="0" xfId="85" applyNumberFormat="1" applyFont="1" applyFill="1" applyBorder="1" applyAlignment="1">
      <alignment horizontal="right"/>
    </xf>
    <xf numFmtId="0" fontId="23" fillId="0" borderId="0" xfId="85" applyFont="1"/>
    <xf numFmtId="0" fontId="23" fillId="0" borderId="0" xfId="85" applyFont="1" applyFill="1"/>
    <xf numFmtId="190" fontId="23" fillId="0" borderId="0" xfId="85" applyNumberFormat="1" applyFont="1" applyFill="1" applyBorder="1" applyAlignment="1">
      <alignment horizontal="right"/>
    </xf>
    <xf numFmtId="0" fontId="37" fillId="0" borderId="0" xfId="0" applyFont="1"/>
    <xf numFmtId="0" fontId="37" fillId="0" borderId="0" xfId="0" applyFont="1" applyFill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left" wrapText="1" indent="1"/>
    </xf>
    <xf numFmtId="189" fontId="33" fillId="0" borderId="0" xfId="0" applyNumberFormat="1" applyFont="1" applyAlignment="1">
      <alignment horizontal="right" wrapText="1"/>
    </xf>
    <xf numFmtId="189" fontId="33" fillId="0" borderId="5" xfId="0" applyNumberFormat="1" applyFont="1" applyBorder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189" fontId="38" fillId="0" borderId="0" xfId="0" applyNumberFormat="1" applyFont="1" applyAlignment="1">
      <alignment horizontal="right" wrapText="1"/>
    </xf>
    <xf numFmtId="189" fontId="38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/>
    </xf>
    <xf numFmtId="189" fontId="36" fillId="0" borderId="0" xfId="0" applyNumberFormat="1" applyFont="1" applyAlignment="1">
      <alignment horizontal="right" wrapText="1"/>
    </xf>
    <xf numFmtId="189" fontId="36" fillId="0" borderId="0" xfId="0" applyNumberFormat="1" applyFont="1" applyFill="1" applyAlignment="1">
      <alignment horizontal="right" wrapText="1"/>
    </xf>
    <xf numFmtId="189" fontId="36" fillId="0" borderId="5" xfId="0" applyNumberFormat="1" applyFont="1" applyBorder="1" applyAlignment="1">
      <alignment horizontal="right" wrapText="1"/>
    </xf>
    <xf numFmtId="189" fontId="36" fillId="0" borderId="5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 indent="1"/>
    </xf>
    <xf numFmtId="189" fontId="33" fillId="0" borderId="0" xfId="0" applyNumberFormat="1" applyFont="1" applyAlignment="1">
      <alignment horizontal="right"/>
    </xf>
    <xf numFmtId="189" fontId="36" fillId="0" borderId="0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190" fontId="23" fillId="0" borderId="0" xfId="85" applyNumberFormat="1" applyFont="1" applyBorder="1" applyAlignment="1">
      <alignment horizontal="right"/>
    </xf>
    <xf numFmtId="190" fontId="40" fillId="0" borderId="0" xfId="85" applyNumberFormat="1" applyFont="1" applyBorder="1" applyAlignment="1">
      <alignment horizontal="right"/>
    </xf>
    <xf numFmtId="0" fontId="36" fillId="0" borderId="0" xfId="0" applyFont="1" applyFill="1" applyAlignment="1">
      <alignment horizontal="right"/>
    </xf>
    <xf numFmtId="3" fontId="23" fillId="0" borderId="0" xfId="76" applyNumberFormat="1" applyFont="1" applyFill="1" applyAlignment="1" applyProtection="1">
      <alignment horizontal="center"/>
      <protection locked="0"/>
    </xf>
    <xf numFmtId="189" fontId="33" fillId="0" borderId="0" xfId="0" applyNumberFormat="1" applyFont="1" applyAlignment="1">
      <alignment horizontal="right" wrapText="1"/>
    </xf>
    <xf numFmtId="189" fontId="33" fillId="0" borderId="0" xfId="0" applyNumberFormat="1" applyFont="1" applyFill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189" fontId="33" fillId="0" borderId="5" xfId="0" applyNumberFormat="1" applyFont="1" applyBorder="1" applyAlignment="1">
      <alignment horizontal="right" wrapText="1"/>
    </xf>
    <xf numFmtId="0" fontId="33" fillId="0" borderId="0" xfId="0" applyFont="1" applyAlignment="1">
      <alignment wrapText="1"/>
    </xf>
    <xf numFmtId="191" fontId="33" fillId="0" borderId="0" xfId="0" applyNumberFormat="1" applyFont="1" applyFill="1"/>
    <xf numFmtId="191" fontId="0" fillId="0" borderId="0" xfId="0" applyNumberFormat="1"/>
    <xf numFmtId="189" fontId="37" fillId="0" borderId="0" xfId="0" applyNumberFormat="1" applyFont="1" applyFill="1"/>
    <xf numFmtId="0" fontId="33" fillId="0" borderId="0" xfId="0" applyFont="1" applyFill="1" applyBorder="1"/>
    <xf numFmtId="0" fontId="23" fillId="0" borderId="0" xfId="85" applyFont="1" applyFill="1" applyBorder="1"/>
    <xf numFmtId="0" fontId="36" fillId="0" borderId="0" xfId="0" applyFont="1" applyFill="1" applyAlignment="1">
      <alignment horizontal="right" wrapText="1"/>
    </xf>
    <xf numFmtId="189" fontId="33" fillId="0" borderId="0" xfId="0" applyNumberFormat="1" applyFont="1" applyFill="1" applyBorder="1" applyAlignment="1">
      <alignment horizontal="right"/>
    </xf>
    <xf numFmtId="0" fontId="36" fillId="0" borderId="0" xfId="0" applyFont="1" applyAlignment="1">
      <alignment horizontal="left"/>
    </xf>
    <xf numFmtId="0" fontId="29" fillId="0" borderId="0" xfId="75" applyFont="1" applyAlignment="1">
      <alignment horizontal="center"/>
    </xf>
    <xf numFmtId="0" fontId="36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0" fontId="37" fillId="0" borderId="0" xfId="0" applyFont="1" applyBorder="1"/>
    <xf numFmtId="189" fontId="33" fillId="0" borderId="0" xfId="0" applyNumberFormat="1" applyFont="1" applyBorder="1"/>
    <xf numFmtId="189" fontId="36" fillId="0" borderId="0" xfId="0" applyNumberFormat="1" applyFont="1" applyBorder="1" applyAlignment="1">
      <alignment horizontal="right" wrapText="1"/>
    </xf>
    <xf numFmtId="189" fontId="33" fillId="0" borderId="0" xfId="0" applyNumberFormat="1" applyFont="1" applyFill="1" applyBorder="1" applyAlignment="1">
      <alignment horizontal="right" wrapText="1"/>
    </xf>
    <xf numFmtId="0" fontId="36" fillId="0" borderId="0" xfId="0" applyFont="1" applyAlignment="1">
      <alignment wrapText="1"/>
    </xf>
    <xf numFmtId="3" fontId="29" fillId="0" borderId="0" xfId="85" applyNumberFormat="1" applyFont="1" applyFill="1" applyBorder="1" applyAlignment="1">
      <alignment horizontal="right"/>
    </xf>
    <xf numFmtId="189" fontId="29" fillId="0" borderId="0" xfId="85" applyNumberFormat="1" applyFont="1" applyFill="1" applyBorder="1" applyAlignment="1">
      <alignment horizontal="right"/>
    </xf>
    <xf numFmtId="0" fontId="36" fillId="0" borderId="0" xfId="0" applyFont="1" applyFill="1" applyBorder="1" applyAlignment="1"/>
    <xf numFmtId="0" fontId="36" fillId="0" borderId="0" xfId="0" applyFont="1" applyBorder="1" applyAlignment="1"/>
    <xf numFmtId="0" fontId="27" fillId="0" borderId="0" xfId="0" applyFont="1" applyBorder="1"/>
    <xf numFmtId="0" fontId="36" fillId="0" borderId="0" xfId="0" applyFont="1" applyFill="1" applyBorder="1"/>
    <xf numFmtId="192" fontId="27" fillId="0" borderId="0" xfId="112" applyNumberFormat="1" applyFont="1" applyBorder="1"/>
    <xf numFmtId="2" fontId="30" fillId="0" borderId="0" xfId="85" applyNumberFormat="1" applyFont="1" applyFill="1" applyBorder="1" applyAlignment="1">
      <alignment vertical="top" wrapText="1"/>
    </xf>
    <xf numFmtId="0" fontId="36" fillId="0" borderId="0" xfId="0" applyFont="1" applyAlignment="1">
      <alignment horizontal="left"/>
    </xf>
    <xf numFmtId="190" fontId="23" fillId="0" borderId="0" xfId="85" applyNumberFormat="1" applyFont="1" applyBorder="1" applyAlignment="1">
      <alignment horizontal="left"/>
    </xf>
    <xf numFmtId="190" fontId="23" fillId="0" borderId="0" xfId="85" applyNumberFormat="1" applyFont="1" applyFill="1" applyBorder="1" applyAlignment="1">
      <alignment horizontal="left"/>
    </xf>
    <xf numFmtId="0" fontId="33" fillId="0" borderId="8" xfId="0" applyFont="1" applyFill="1" applyBorder="1"/>
    <xf numFmtId="189" fontId="33" fillId="0" borderId="0" xfId="0" applyNumberFormat="1" applyFont="1" applyBorder="1" applyAlignment="1">
      <alignment horizontal="right" wrapText="1"/>
    </xf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5" applyFont="1" applyAlignment="1">
      <alignment horizontal="center"/>
    </xf>
  </cellXfs>
  <cellStyles count="113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paint" xfId="52"/>
    <cellStyle name="Percent (0)" xfId="53"/>
    <cellStyle name="Percent [0]" xfId="54"/>
    <cellStyle name="Percent [00]" xfId="55"/>
    <cellStyle name="Percent [2]" xfId="56"/>
    <cellStyle name="Percent 2" xfId="57"/>
    <cellStyle name="Percent 3" xfId="58"/>
    <cellStyle name="PrePop Currency (0)" xfId="59"/>
    <cellStyle name="PrePop Currency (2)" xfId="60"/>
    <cellStyle name="PrePop Units (0)" xfId="61"/>
    <cellStyle name="PrePop Units (1)" xfId="62"/>
    <cellStyle name="PrePop Units (2)" xfId="63"/>
    <cellStyle name="Standaard_Blad1 (2)" xfId="64"/>
    <cellStyle name="Style 1" xfId="65"/>
    <cellStyle name="Text Indent A" xfId="66"/>
    <cellStyle name="Text Indent B" xfId="67"/>
    <cellStyle name="Text Indent C" xfId="68"/>
    <cellStyle name="Tickmark" xfId="69"/>
    <cellStyle name="Денежный 2" xfId="70"/>
    <cellStyle name="Денежный 2 2" xfId="71"/>
    <cellStyle name="Денежный 3" xfId="72"/>
    <cellStyle name="Обычный" xfId="0" builtinId="0"/>
    <cellStyle name="Обычный 10" xfId="73"/>
    <cellStyle name="Обычный 10 2" xfId="74"/>
    <cellStyle name="Обычный 12" xfId="75"/>
    <cellStyle name="Обычный 2" xfId="76"/>
    <cellStyle name="Обычный 2 2" xfId="77"/>
    <cellStyle name="Обычный 2 2 2" xfId="78"/>
    <cellStyle name="Обычный 2 2 2 2" xfId="79"/>
    <cellStyle name="Обычный 2 2 2 3" xfId="80"/>
    <cellStyle name="Обычный 2 2 3" xfId="81"/>
    <cellStyle name="Обычный 2 3" xfId="82"/>
    <cellStyle name="Обычный 2 4" xfId="83"/>
    <cellStyle name="Обычный 3" xfId="84"/>
    <cellStyle name="Обычный 3 2" xfId="85"/>
    <cellStyle name="Обычный 4" xfId="86"/>
    <cellStyle name="Обычный 5" xfId="87"/>
    <cellStyle name="Обычный 6" xfId="88"/>
    <cellStyle name="Обычный 7" xfId="89"/>
    <cellStyle name="Обычный 8" xfId="90"/>
    <cellStyle name="Обычный 9" xfId="91"/>
    <cellStyle name="Процентный 2" xfId="92"/>
    <cellStyle name="Процентный 3" xfId="93"/>
    <cellStyle name="Стиль 1" xfId="94"/>
    <cellStyle name="Тысячи [0]_010SN05" xfId="95"/>
    <cellStyle name="Тысячи_010SN05" xfId="96"/>
    <cellStyle name="Финансовый" xfId="112" builtinId="3"/>
    <cellStyle name="Финансовый [0] 2" xfId="97"/>
    <cellStyle name="Финансовый 10" xfId="98"/>
    <cellStyle name="Финансовый 11" xfId="99"/>
    <cellStyle name="Финансовый 2 2" xfId="100"/>
    <cellStyle name="Финансовый 2 3" xfId="101"/>
    <cellStyle name="Финансовый 2 4" xfId="102"/>
    <cellStyle name="Финансовый 3" xfId="103"/>
    <cellStyle name="Финансовый 4" xfId="104"/>
    <cellStyle name="Финансовый 5" xfId="105"/>
    <cellStyle name="Финансовый 6" xfId="106"/>
    <cellStyle name="Финансовый 7" xfId="107"/>
    <cellStyle name="Финансовый 8" xfId="108"/>
    <cellStyle name="Финансовый 9" xfId="109"/>
    <cellStyle name="쉼표 [0]_WP_Investments &amp; Derivatives(0717)" xfId="110"/>
    <cellStyle name="표준_fair value market rates 6m 2008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9"/>
  <sheetViews>
    <sheetView topLeftCell="A22" zoomScaleNormal="100" workbookViewId="0">
      <selection activeCell="A45" sqref="A45"/>
    </sheetView>
  </sheetViews>
  <sheetFormatPr defaultColWidth="9.140625" defaultRowHeight="12.75" x14ac:dyDescent="0.2"/>
  <cols>
    <col min="1" max="1" width="50.5703125" style="31" customWidth="1"/>
    <col min="2" max="2" width="16.28515625" style="33" customWidth="1"/>
    <col min="3" max="3" width="2.7109375" style="33" customWidth="1"/>
    <col min="4" max="4" width="16.85546875" style="33" customWidth="1"/>
    <col min="5" max="6" width="10" style="2" bestFit="1" customWidth="1"/>
    <col min="7" max="16384" width="9.140625" style="2"/>
  </cols>
  <sheetData>
    <row r="1" spans="1:7" x14ac:dyDescent="0.2">
      <c r="A1" s="116" t="s">
        <v>0</v>
      </c>
      <c r="B1" s="116"/>
      <c r="C1" s="94"/>
      <c r="D1" s="25"/>
    </row>
    <row r="2" spans="1:7" x14ac:dyDescent="0.2">
      <c r="A2" s="26" t="s">
        <v>104</v>
      </c>
      <c r="B2" s="27"/>
      <c r="C2" s="27"/>
      <c r="D2" s="28"/>
    </row>
    <row r="3" spans="1:7" x14ac:dyDescent="0.2">
      <c r="A3" s="111" t="s">
        <v>120</v>
      </c>
      <c r="B3" s="27"/>
      <c r="C3" s="27"/>
      <c r="D3" s="28"/>
    </row>
    <row r="4" spans="1:7" x14ac:dyDescent="0.2">
      <c r="A4" s="117" t="s">
        <v>38</v>
      </c>
      <c r="B4" s="117"/>
      <c r="C4" s="117"/>
      <c r="D4" s="117"/>
    </row>
    <row r="5" spans="1:7" ht="11.25" customHeight="1" x14ac:dyDescent="0.2">
      <c r="A5" s="29"/>
      <c r="B5" s="30"/>
      <c r="C5" s="30"/>
      <c r="D5" s="30"/>
    </row>
    <row r="6" spans="1:7" ht="10.5" customHeight="1" x14ac:dyDescent="0.2">
      <c r="B6" s="80"/>
      <c r="C6" s="80"/>
      <c r="D6" s="80"/>
    </row>
    <row r="7" spans="1:7" x14ac:dyDescent="0.2">
      <c r="B7" s="80"/>
      <c r="C7" s="80"/>
      <c r="D7" s="80"/>
    </row>
    <row r="8" spans="1:7" x14ac:dyDescent="0.2">
      <c r="B8" s="80" t="s">
        <v>121</v>
      </c>
      <c r="C8" s="80"/>
      <c r="D8" s="80" t="s">
        <v>69</v>
      </c>
    </row>
    <row r="9" spans="1:7" x14ac:dyDescent="0.2">
      <c r="B9" s="80" t="s">
        <v>112</v>
      </c>
      <c r="C9" s="80"/>
      <c r="D9" s="80" t="s">
        <v>105</v>
      </c>
    </row>
    <row r="10" spans="1:7" x14ac:dyDescent="0.2">
      <c r="B10" s="80"/>
      <c r="C10" s="80"/>
      <c r="D10" s="32"/>
    </row>
    <row r="11" spans="1:7" x14ac:dyDescent="0.2">
      <c r="B11" s="80"/>
      <c r="C11" s="80"/>
      <c r="F11" s="3"/>
    </row>
    <row r="12" spans="1:7" x14ac:dyDescent="0.2">
      <c r="A12" s="34" t="s">
        <v>1</v>
      </c>
      <c r="B12" s="81"/>
      <c r="C12" s="81"/>
    </row>
    <row r="13" spans="1:7" x14ac:dyDescent="0.2">
      <c r="A13" s="35" t="s">
        <v>2</v>
      </c>
      <c r="B13" s="36">
        <v>823256</v>
      </c>
      <c r="C13" s="36"/>
      <c r="D13" s="36">
        <v>260602</v>
      </c>
      <c r="E13" s="3"/>
      <c r="F13" s="3"/>
    </row>
    <row r="14" spans="1:7" ht="14.25" customHeight="1" x14ac:dyDescent="0.2">
      <c r="A14" s="35" t="s">
        <v>109</v>
      </c>
      <c r="B14" s="36">
        <v>657573</v>
      </c>
      <c r="C14" s="36"/>
      <c r="D14" s="36">
        <v>469458</v>
      </c>
      <c r="E14" s="3"/>
      <c r="F14" s="3"/>
      <c r="G14" s="36"/>
    </row>
    <row r="15" spans="1:7" x14ac:dyDescent="0.2">
      <c r="A15" s="35" t="s">
        <v>86</v>
      </c>
      <c r="B15" s="36">
        <v>53334</v>
      </c>
      <c r="C15" s="36"/>
      <c r="D15" s="36">
        <v>52307</v>
      </c>
      <c r="E15" s="3"/>
      <c r="F15" s="3"/>
      <c r="G15" s="36"/>
    </row>
    <row r="16" spans="1:7" x14ac:dyDescent="0.2">
      <c r="A16" s="35" t="s">
        <v>4</v>
      </c>
      <c r="B16" s="36">
        <v>20439</v>
      </c>
      <c r="C16" s="36"/>
      <c r="D16" s="36">
        <v>6570</v>
      </c>
      <c r="E16" s="3"/>
      <c r="F16" s="3"/>
    </row>
    <row r="17" spans="1:8" x14ac:dyDescent="0.2">
      <c r="A17" s="35" t="s">
        <v>5</v>
      </c>
      <c r="B17" s="36">
        <v>1881663</v>
      </c>
      <c r="C17" s="36"/>
      <c r="D17" s="36">
        <v>1177333</v>
      </c>
      <c r="E17" s="3"/>
      <c r="F17" s="3"/>
      <c r="H17" s="3"/>
    </row>
    <row r="18" spans="1:8" x14ac:dyDescent="0.2">
      <c r="A18" s="35" t="s">
        <v>92</v>
      </c>
      <c r="B18" s="36">
        <v>1976</v>
      </c>
      <c r="C18" s="36"/>
      <c r="D18" s="36">
        <v>208</v>
      </c>
      <c r="E18" s="3"/>
      <c r="F18" s="3"/>
    </row>
    <row r="19" spans="1:8" x14ac:dyDescent="0.2">
      <c r="A19" s="35" t="s">
        <v>6</v>
      </c>
      <c r="B19" s="36">
        <v>91502</v>
      </c>
      <c r="C19" s="36"/>
      <c r="D19" s="36">
        <v>70408</v>
      </c>
      <c r="E19" s="3"/>
      <c r="F19" s="3"/>
    </row>
    <row r="20" spans="1:8" x14ac:dyDescent="0.2">
      <c r="A20" s="35" t="s">
        <v>7</v>
      </c>
      <c r="B20" s="36">
        <v>52691</v>
      </c>
      <c r="C20" s="36"/>
      <c r="D20" s="36">
        <v>29611</v>
      </c>
      <c r="E20" s="3"/>
      <c r="F20" s="3"/>
    </row>
    <row r="21" spans="1:8" ht="13.5" thickBot="1" x14ac:dyDescent="0.25">
      <c r="A21" s="37" t="s">
        <v>8</v>
      </c>
      <c r="B21" s="38">
        <f>SUM(B13:B20)</f>
        <v>3582434</v>
      </c>
      <c r="C21" s="38"/>
      <c r="D21" s="38">
        <f>SUM(D13:D20)</f>
        <v>2066497</v>
      </c>
      <c r="E21" s="3"/>
      <c r="F21" s="3"/>
    </row>
    <row r="22" spans="1:8" ht="13.5" thickTop="1" x14ac:dyDescent="0.2">
      <c r="A22" s="39" t="s">
        <v>9</v>
      </c>
      <c r="B22" s="40"/>
      <c r="C22" s="40"/>
      <c r="D22" s="40"/>
      <c r="F22" s="3"/>
    </row>
    <row r="23" spans="1:8" x14ac:dyDescent="0.2">
      <c r="A23" s="37" t="s">
        <v>10</v>
      </c>
      <c r="B23" s="40"/>
      <c r="C23" s="40"/>
      <c r="D23" s="40"/>
      <c r="F23" s="3"/>
    </row>
    <row r="24" spans="1:8" x14ac:dyDescent="0.2">
      <c r="A24" s="35" t="s">
        <v>11</v>
      </c>
      <c r="B24" s="36">
        <v>110551</v>
      </c>
      <c r="C24" s="36"/>
      <c r="D24" s="36">
        <v>55371</v>
      </c>
      <c r="E24" s="3"/>
      <c r="F24" s="3"/>
    </row>
    <row r="25" spans="1:8" x14ac:dyDescent="0.2">
      <c r="A25" s="35" t="s">
        <v>12</v>
      </c>
      <c r="B25" s="36">
        <v>2627312</v>
      </c>
      <c r="C25" s="36"/>
      <c r="D25" s="36">
        <v>1355708</v>
      </c>
      <c r="E25" s="3"/>
      <c r="F25" s="3"/>
    </row>
    <row r="26" spans="1:8" x14ac:dyDescent="0.2">
      <c r="A26" s="35" t="s">
        <v>13</v>
      </c>
      <c r="B26" s="36">
        <v>88202</v>
      </c>
      <c r="C26" s="36"/>
      <c r="D26" s="36">
        <v>108652</v>
      </c>
      <c r="E26" s="3"/>
      <c r="F26" s="3"/>
    </row>
    <row r="27" spans="1:8" x14ac:dyDescent="0.2">
      <c r="A27" s="35" t="s">
        <v>93</v>
      </c>
      <c r="B27" s="36">
        <v>10894</v>
      </c>
      <c r="C27" s="36"/>
      <c r="D27" s="36">
        <v>10587</v>
      </c>
      <c r="E27" s="3"/>
      <c r="F27" s="3"/>
    </row>
    <row r="28" spans="1:8" x14ac:dyDescent="0.2">
      <c r="A28" s="35" t="s">
        <v>14</v>
      </c>
      <c r="B28" s="36">
        <v>414822</v>
      </c>
      <c r="C28" s="36"/>
      <c r="D28" s="36">
        <v>324888</v>
      </c>
      <c r="E28" s="3"/>
      <c r="F28" s="3"/>
    </row>
    <row r="29" spans="1:8" x14ac:dyDescent="0.2">
      <c r="A29" s="35" t="s">
        <v>15</v>
      </c>
      <c r="B29" s="36">
        <v>66840</v>
      </c>
      <c r="C29" s="36"/>
      <c r="D29" s="36">
        <v>64004</v>
      </c>
      <c r="E29" s="3"/>
      <c r="F29" s="3"/>
    </row>
    <row r="30" spans="1:8" ht="25.5" x14ac:dyDescent="0.2">
      <c r="A30" s="35" t="s">
        <v>114</v>
      </c>
      <c r="B30" s="36">
        <v>55</v>
      </c>
      <c r="C30" s="36"/>
      <c r="D30" s="36"/>
      <c r="E30" s="3"/>
      <c r="F30" s="3"/>
    </row>
    <row r="31" spans="1:8" x14ac:dyDescent="0.2">
      <c r="A31" s="35" t="s">
        <v>16</v>
      </c>
      <c r="B31" s="41">
        <f>SUM(B24:B30)</f>
        <v>3318676</v>
      </c>
      <c r="C31" s="41"/>
      <c r="D31" s="41">
        <f>SUM(D24:D29)</f>
        <v>1919210</v>
      </c>
      <c r="E31" s="3"/>
      <c r="F31" s="3"/>
    </row>
    <row r="32" spans="1:8" x14ac:dyDescent="0.2">
      <c r="A32" s="37" t="s">
        <v>17</v>
      </c>
      <c r="B32" s="40"/>
      <c r="C32" s="40"/>
      <c r="D32" s="40"/>
      <c r="F32" s="3"/>
    </row>
    <row r="33" spans="1:6" x14ac:dyDescent="0.2">
      <c r="A33" s="35" t="s">
        <v>18</v>
      </c>
      <c r="B33" s="40"/>
      <c r="C33" s="40"/>
      <c r="D33" s="40"/>
      <c r="F33" s="3"/>
    </row>
    <row r="34" spans="1:6" x14ac:dyDescent="0.2">
      <c r="A34" s="35" t="s">
        <v>19</v>
      </c>
      <c r="B34" s="36">
        <v>65842</v>
      </c>
      <c r="C34" s="36"/>
      <c r="D34" s="36">
        <v>65842</v>
      </c>
      <c r="E34" s="3"/>
      <c r="F34" s="3"/>
    </row>
    <row r="35" spans="1:6" ht="25.5" customHeight="1" x14ac:dyDescent="0.2">
      <c r="A35" s="35" t="s">
        <v>89</v>
      </c>
      <c r="B35" s="42">
        <v>-15506</v>
      </c>
      <c r="C35" s="42"/>
      <c r="D35" s="42">
        <v>-1108</v>
      </c>
      <c r="E35" s="3"/>
      <c r="F35" s="3"/>
    </row>
    <row r="36" spans="1:6" x14ac:dyDescent="0.2">
      <c r="A36" s="35" t="s">
        <v>96</v>
      </c>
      <c r="B36" s="42">
        <v>343</v>
      </c>
      <c r="C36" s="42"/>
      <c r="D36" s="42">
        <v>354</v>
      </c>
      <c r="E36" s="5"/>
      <c r="F36" s="3"/>
    </row>
    <row r="37" spans="1:6" x14ac:dyDescent="0.2">
      <c r="A37" s="35" t="s">
        <v>20</v>
      </c>
      <c r="B37" s="36">
        <v>213079</v>
      </c>
      <c r="C37" s="36"/>
      <c r="D37" s="36">
        <v>82199</v>
      </c>
      <c r="E37" s="3"/>
      <c r="F37" s="3"/>
    </row>
    <row r="38" spans="1:6" x14ac:dyDescent="0.2">
      <c r="A38" s="35" t="s">
        <v>21</v>
      </c>
      <c r="B38" s="41">
        <f>SUM(B34:B37)</f>
        <v>263758</v>
      </c>
      <c r="C38" s="41"/>
      <c r="D38" s="41">
        <f>SUM(D34:D37)</f>
        <v>147287</v>
      </c>
      <c r="E38" s="3"/>
      <c r="F38" s="3"/>
    </row>
    <row r="39" spans="1:6" ht="13.5" thickBot="1" x14ac:dyDescent="0.25">
      <c r="A39" s="37" t="s">
        <v>22</v>
      </c>
      <c r="B39" s="38">
        <f>B31+B38</f>
        <v>3582434</v>
      </c>
      <c r="C39" s="38"/>
      <c r="D39" s="38">
        <f>D31+D38</f>
        <v>2066497</v>
      </c>
      <c r="E39" s="3"/>
      <c r="F39" s="3"/>
    </row>
    <row r="40" spans="1:6" ht="13.5" thickTop="1" x14ac:dyDescent="0.2">
      <c r="B40" s="36"/>
      <c r="C40" s="36"/>
    </row>
    <row r="41" spans="1:6" x14ac:dyDescent="0.2">
      <c r="A41" s="43" t="s">
        <v>39</v>
      </c>
      <c r="B41" s="36"/>
      <c r="C41" s="36"/>
    </row>
    <row r="42" spans="1:6" x14ac:dyDescent="0.2">
      <c r="B42" s="36"/>
      <c r="C42" s="36"/>
    </row>
    <row r="43" spans="1:6" x14ac:dyDescent="0.2">
      <c r="B43" s="36"/>
      <c r="C43" s="36"/>
    </row>
    <row r="44" spans="1:6" x14ac:dyDescent="0.2">
      <c r="A44" s="31" t="s">
        <v>40</v>
      </c>
      <c r="B44" s="112" t="s">
        <v>117</v>
      </c>
      <c r="C44" s="57"/>
      <c r="D44" s="54" t="s">
        <v>41</v>
      </c>
    </row>
    <row r="45" spans="1:6" x14ac:dyDescent="0.2">
      <c r="A45" s="25" t="s">
        <v>129</v>
      </c>
      <c r="B45" s="25" t="s">
        <v>118</v>
      </c>
      <c r="D45" s="25" t="s">
        <v>82</v>
      </c>
    </row>
    <row r="46" spans="1:6" x14ac:dyDescent="0.2">
      <c r="A46" s="43" t="s">
        <v>85</v>
      </c>
      <c r="B46" s="25" t="s">
        <v>99</v>
      </c>
      <c r="D46" s="25" t="s">
        <v>83</v>
      </c>
    </row>
    <row r="47" spans="1:6" x14ac:dyDescent="0.2">
      <c r="B47" s="25" t="s">
        <v>100</v>
      </c>
      <c r="D47" s="25"/>
    </row>
    <row r="56" spans="1:3" x14ac:dyDescent="0.2">
      <c r="B56" s="25"/>
      <c r="C56" s="25"/>
    </row>
    <row r="57" spans="1:3" x14ac:dyDescent="0.2">
      <c r="A57" s="43"/>
      <c r="B57" s="25"/>
      <c r="C57" s="25"/>
    </row>
    <row r="59" spans="1:3" x14ac:dyDescent="0.2">
      <c r="A59" s="43"/>
      <c r="B59" s="25"/>
      <c r="C59" s="25"/>
    </row>
  </sheetData>
  <mergeCells count="2">
    <mergeCell ref="A1:B1"/>
    <mergeCell ref="A4:D4"/>
  </mergeCells>
  <phoneticPr fontId="3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5"/>
  <sheetViews>
    <sheetView topLeftCell="A61" zoomScaleNormal="100" workbookViewId="0">
      <selection activeCell="A82" sqref="A82"/>
    </sheetView>
  </sheetViews>
  <sheetFormatPr defaultColWidth="9.140625" defaultRowHeight="12.75" x14ac:dyDescent="0.2"/>
  <cols>
    <col min="1" max="1" width="49.5703125" style="31" customWidth="1"/>
    <col min="2" max="2" width="17.85546875" style="33" customWidth="1"/>
    <col min="3" max="3" width="1.5703125" style="90" customWidth="1"/>
    <col min="4" max="4" width="17.85546875" style="33" customWidth="1"/>
    <col min="5" max="5" width="9.140625" style="2"/>
    <col min="6" max="6" width="12.5703125" style="2" customWidth="1"/>
    <col min="7" max="16384" width="9.140625" style="2"/>
  </cols>
  <sheetData>
    <row r="1" spans="1:10" x14ac:dyDescent="0.2">
      <c r="A1" s="116" t="s">
        <v>0</v>
      </c>
      <c r="B1" s="116"/>
      <c r="C1" s="29"/>
      <c r="D1" s="25"/>
    </row>
    <row r="2" spans="1:10" ht="12" customHeight="1" x14ac:dyDescent="0.2">
      <c r="A2" s="26" t="s">
        <v>106</v>
      </c>
      <c r="B2" s="27"/>
      <c r="C2" s="105"/>
      <c r="D2" s="27"/>
    </row>
    <row r="3" spans="1:10" x14ac:dyDescent="0.2">
      <c r="A3" s="26" t="s">
        <v>122</v>
      </c>
      <c r="B3" s="26"/>
      <c r="C3" s="106"/>
      <c r="D3" s="26"/>
    </row>
    <row r="4" spans="1:10" x14ac:dyDescent="0.2">
      <c r="A4" s="117" t="s">
        <v>38</v>
      </c>
      <c r="B4" s="117"/>
      <c r="C4" s="117"/>
      <c r="D4" s="117"/>
    </row>
    <row r="6" spans="1:10" x14ac:dyDescent="0.2">
      <c r="B6" s="80"/>
      <c r="C6" s="96"/>
      <c r="D6" s="80"/>
    </row>
    <row r="8" spans="1:10" ht="25.5" x14ac:dyDescent="0.2">
      <c r="B8" s="92" t="s">
        <v>123</v>
      </c>
      <c r="C8" s="96"/>
      <c r="D8" s="92" t="s">
        <v>124</v>
      </c>
    </row>
    <row r="9" spans="1:10" x14ac:dyDescent="0.2">
      <c r="B9" s="80" t="s">
        <v>121</v>
      </c>
      <c r="C9" s="97"/>
      <c r="D9" s="80" t="s">
        <v>121</v>
      </c>
    </row>
    <row r="10" spans="1:10" x14ac:dyDescent="0.2">
      <c r="B10" s="80" t="s">
        <v>112</v>
      </c>
      <c r="C10" s="96"/>
      <c r="D10" s="80" t="s">
        <v>105</v>
      </c>
    </row>
    <row r="11" spans="1:10" x14ac:dyDescent="0.2">
      <c r="B11" s="80"/>
      <c r="C11" s="96"/>
      <c r="D11" s="80"/>
    </row>
    <row r="13" spans="1:10" x14ac:dyDescent="0.2">
      <c r="A13" s="44" t="s">
        <v>23</v>
      </c>
      <c r="B13" s="45">
        <f>171413-B14</f>
        <v>42162</v>
      </c>
      <c r="C13" s="93"/>
      <c r="D13" s="45">
        <v>28110</v>
      </c>
      <c r="F13" s="24"/>
      <c r="J13" s="24"/>
    </row>
    <row r="14" spans="1:10" x14ac:dyDescent="0.2">
      <c r="A14" s="44" t="s">
        <v>115</v>
      </c>
      <c r="B14" s="45">
        <v>129251</v>
      </c>
      <c r="C14" s="93"/>
      <c r="D14" s="45">
        <v>69444</v>
      </c>
      <c r="F14" s="24"/>
      <c r="J14" s="24"/>
    </row>
    <row r="15" spans="1:10" x14ac:dyDescent="0.2">
      <c r="A15" s="44" t="s">
        <v>24</v>
      </c>
      <c r="B15" s="46">
        <v>-87982</v>
      </c>
      <c r="C15" s="93"/>
      <c r="D15" s="46">
        <v>-52576</v>
      </c>
      <c r="F15" s="24"/>
      <c r="J15" s="24"/>
    </row>
    <row r="16" spans="1:10" x14ac:dyDescent="0.2">
      <c r="A16" s="44"/>
      <c r="B16" s="47"/>
      <c r="C16" s="47"/>
      <c r="D16" s="47"/>
      <c r="F16" s="24"/>
      <c r="J16" s="24"/>
    </row>
    <row r="17" spans="1:10" ht="38.25" x14ac:dyDescent="0.2">
      <c r="A17" s="48" t="s">
        <v>25</v>
      </c>
      <c r="B17" s="49">
        <f>SUM(B13:B16)</f>
        <v>83431</v>
      </c>
      <c r="C17" s="103"/>
      <c r="D17" s="49">
        <f>SUM(D13:D16)</f>
        <v>44978</v>
      </c>
      <c r="F17" s="24"/>
      <c r="J17" s="24"/>
    </row>
    <row r="18" spans="1:10" x14ac:dyDescent="0.2">
      <c r="A18" s="44"/>
      <c r="B18" s="47"/>
      <c r="C18" s="47"/>
      <c r="D18" s="47"/>
      <c r="F18" s="24"/>
      <c r="J18" s="24"/>
    </row>
    <row r="19" spans="1:10" ht="25.5" x14ac:dyDescent="0.2">
      <c r="A19" s="50" t="s">
        <v>26</v>
      </c>
      <c r="B19" s="45">
        <v>-33401</v>
      </c>
      <c r="C19" s="93"/>
      <c r="D19" s="45">
        <v>-21785</v>
      </c>
      <c r="F19" s="24"/>
      <c r="J19" s="24"/>
    </row>
    <row r="20" spans="1:10" x14ac:dyDescent="0.2">
      <c r="A20" s="44"/>
      <c r="B20" s="47"/>
      <c r="C20" s="47"/>
      <c r="D20" s="47"/>
      <c r="F20" s="24"/>
      <c r="J20" s="24"/>
    </row>
    <row r="21" spans="1:10" x14ac:dyDescent="0.2">
      <c r="A21" s="44" t="s">
        <v>27</v>
      </c>
      <c r="B21" s="51">
        <f>SUM(B17:B19)</f>
        <v>50030</v>
      </c>
      <c r="C21" s="104"/>
      <c r="D21" s="51">
        <f>SUM(D17:D19)</f>
        <v>23193</v>
      </c>
      <c r="F21" s="24"/>
      <c r="J21" s="24"/>
    </row>
    <row r="22" spans="1:10" x14ac:dyDescent="0.2">
      <c r="A22" s="44"/>
      <c r="B22" s="47"/>
      <c r="C22" s="47"/>
      <c r="D22" s="47"/>
      <c r="F22" s="24"/>
      <c r="J22" s="24"/>
    </row>
    <row r="23" spans="1:10" ht="38.25" x14ac:dyDescent="0.2">
      <c r="A23" s="50" t="s">
        <v>72</v>
      </c>
      <c r="B23" s="45">
        <v>-8744</v>
      </c>
      <c r="C23" s="93"/>
      <c r="D23" s="45">
        <v>2806</v>
      </c>
      <c r="F23" s="24"/>
      <c r="J23" s="24"/>
    </row>
    <row r="24" spans="1:10" ht="38.25" x14ac:dyDescent="0.2">
      <c r="A24" s="50" t="s">
        <v>87</v>
      </c>
      <c r="B24" s="45">
        <v>384</v>
      </c>
      <c r="C24" s="93"/>
      <c r="D24" s="45">
        <v>1273</v>
      </c>
      <c r="F24" s="24"/>
      <c r="J24" s="24"/>
    </row>
    <row r="25" spans="1:10" x14ac:dyDescent="0.2">
      <c r="A25" s="50" t="s">
        <v>28</v>
      </c>
      <c r="B25" s="45">
        <v>41529</v>
      </c>
      <c r="C25" s="93"/>
      <c r="D25" s="45">
        <v>5048</v>
      </c>
      <c r="F25" s="24"/>
      <c r="J25" s="24"/>
    </row>
    <row r="26" spans="1:10" x14ac:dyDescent="0.2">
      <c r="A26" s="50" t="s">
        <v>29</v>
      </c>
      <c r="B26" s="45">
        <v>30039</v>
      </c>
      <c r="C26" s="93"/>
      <c r="D26" s="45">
        <v>18906</v>
      </c>
      <c r="F26" s="24"/>
      <c r="J26" s="24"/>
    </row>
    <row r="27" spans="1:10" x14ac:dyDescent="0.2">
      <c r="A27" s="50" t="s">
        <v>30</v>
      </c>
      <c r="B27" s="45">
        <v>-11628</v>
      </c>
      <c r="C27" s="93"/>
      <c r="D27" s="45">
        <v>-7347</v>
      </c>
      <c r="F27" s="24"/>
      <c r="J27" s="24"/>
    </row>
    <row r="28" spans="1:10" x14ac:dyDescent="0.2">
      <c r="A28" s="44" t="s">
        <v>71</v>
      </c>
      <c r="B28" s="45">
        <v>78282</v>
      </c>
      <c r="C28" s="93"/>
      <c r="D28" s="45">
        <v>222</v>
      </c>
      <c r="F28" s="24"/>
      <c r="J28" s="24"/>
    </row>
    <row r="29" spans="1:10" ht="25.5" x14ac:dyDescent="0.2">
      <c r="A29" s="48" t="s">
        <v>31</v>
      </c>
      <c r="B29" s="46">
        <v>-3831</v>
      </c>
      <c r="C29" s="93"/>
      <c r="D29" s="46">
        <v>-1035</v>
      </c>
      <c r="F29" s="24"/>
      <c r="J29" s="24"/>
    </row>
    <row r="30" spans="1:10" x14ac:dyDescent="0.2">
      <c r="A30" s="44" t="s">
        <v>32</v>
      </c>
      <c r="B30" s="103">
        <f>SUM(B23:B29)</f>
        <v>126031</v>
      </c>
      <c r="C30" s="103"/>
      <c r="D30" s="103">
        <f>SUM(D23:D29)</f>
        <v>19873</v>
      </c>
      <c r="F30" s="24"/>
      <c r="J30" s="24"/>
    </row>
    <row r="31" spans="1:10" x14ac:dyDescent="0.2">
      <c r="A31" s="44"/>
      <c r="B31" s="47"/>
      <c r="C31" s="47"/>
      <c r="D31" s="47"/>
      <c r="F31" s="24"/>
      <c r="J31" s="24"/>
    </row>
    <row r="32" spans="1:10" x14ac:dyDescent="0.2">
      <c r="A32" s="44" t="s">
        <v>33</v>
      </c>
      <c r="B32" s="46">
        <f>B21+B30</f>
        <v>176061</v>
      </c>
      <c r="C32" s="93"/>
      <c r="D32" s="46">
        <f>D21+D30</f>
        <v>43066</v>
      </c>
      <c r="F32" s="24"/>
      <c r="J32" s="24"/>
    </row>
    <row r="33" spans="1:10" x14ac:dyDescent="0.2">
      <c r="A33" s="44"/>
      <c r="F33" s="24"/>
      <c r="J33" s="24"/>
    </row>
    <row r="34" spans="1:10" x14ac:dyDescent="0.2">
      <c r="A34" s="44" t="s">
        <v>34</v>
      </c>
      <c r="B34" s="46">
        <v>-46480</v>
      </c>
      <c r="C34" s="93"/>
      <c r="D34" s="46">
        <v>-32093</v>
      </c>
      <c r="F34" s="24"/>
      <c r="J34" s="24"/>
    </row>
    <row r="35" spans="1:10" x14ac:dyDescent="0.2">
      <c r="A35" s="44"/>
      <c r="B35" s="47"/>
      <c r="C35" s="47"/>
      <c r="D35" s="47"/>
      <c r="F35" s="24"/>
      <c r="J35" s="24"/>
    </row>
    <row r="36" spans="1:10" x14ac:dyDescent="0.2">
      <c r="A36" s="48"/>
      <c r="B36" s="47"/>
      <c r="C36" s="47"/>
      <c r="D36" s="47"/>
      <c r="F36" s="24"/>
      <c r="J36" s="24"/>
    </row>
    <row r="37" spans="1:10" x14ac:dyDescent="0.2">
      <c r="A37" s="44" t="s">
        <v>35</v>
      </c>
      <c r="B37" s="49">
        <f>SUM(B32:B34)</f>
        <v>129581</v>
      </c>
      <c r="C37" s="103"/>
      <c r="D37" s="49">
        <f>SUM(D32:D34)</f>
        <v>10973</v>
      </c>
      <c r="F37" s="24"/>
      <c r="J37" s="24"/>
    </row>
    <row r="38" spans="1:10" x14ac:dyDescent="0.2">
      <c r="A38" s="44"/>
      <c r="B38" s="47"/>
      <c r="C38" s="47"/>
      <c r="D38" s="47"/>
      <c r="F38" s="24"/>
      <c r="J38" s="24"/>
    </row>
    <row r="39" spans="1:10" x14ac:dyDescent="0.2">
      <c r="A39" s="44" t="s">
        <v>36</v>
      </c>
      <c r="B39" s="46">
        <v>-2405</v>
      </c>
      <c r="C39" s="93"/>
      <c r="D39" s="46">
        <v>-302</v>
      </c>
      <c r="F39" s="24"/>
      <c r="J39" s="24"/>
    </row>
    <row r="40" spans="1:10" x14ac:dyDescent="0.2">
      <c r="A40" s="44"/>
      <c r="B40" s="52"/>
      <c r="C40" s="52"/>
      <c r="D40" s="52"/>
      <c r="F40" s="24"/>
      <c r="J40" s="24"/>
    </row>
    <row r="41" spans="1:10" x14ac:dyDescent="0.2">
      <c r="A41" s="43" t="s">
        <v>37</v>
      </c>
      <c r="B41" s="49">
        <f>B37+B39</f>
        <v>127176</v>
      </c>
      <c r="C41" s="103"/>
      <c r="D41" s="49">
        <f>D37+D39</f>
        <v>10671</v>
      </c>
      <c r="F41" s="24"/>
      <c r="J41" s="24"/>
    </row>
    <row r="42" spans="1:10" x14ac:dyDescent="0.2">
      <c r="A42" s="44"/>
      <c r="B42" s="2"/>
      <c r="C42" s="107"/>
      <c r="D42" s="2"/>
    </row>
    <row r="44" spans="1:10" x14ac:dyDescent="0.2">
      <c r="A44" s="43" t="s">
        <v>39</v>
      </c>
      <c r="B44" s="45"/>
      <c r="C44" s="93"/>
      <c r="D44" s="45"/>
    </row>
    <row r="45" spans="1:10" x14ac:dyDescent="0.2">
      <c r="A45" s="53"/>
      <c r="B45" s="55"/>
      <c r="C45" s="55"/>
      <c r="D45" s="55"/>
    </row>
    <row r="46" spans="1:10" x14ac:dyDescent="0.2">
      <c r="A46" s="53"/>
      <c r="B46" s="55"/>
      <c r="C46" s="55"/>
      <c r="D46" s="55"/>
    </row>
    <row r="47" spans="1:10" x14ac:dyDescent="0.2">
      <c r="A47" s="31" t="s">
        <v>40</v>
      </c>
      <c r="B47" s="113" t="s">
        <v>117</v>
      </c>
      <c r="D47" s="90" t="s">
        <v>94</v>
      </c>
    </row>
    <row r="48" spans="1:10" x14ac:dyDescent="0.2">
      <c r="A48" s="25" t="s">
        <v>129</v>
      </c>
      <c r="B48" s="25" t="s">
        <v>118</v>
      </c>
      <c r="C48" s="108"/>
      <c r="D48" s="25" t="s">
        <v>82</v>
      </c>
    </row>
    <row r="49" spans="1:4" x14ac:dyDescent="0.2">
      <c r="A49" s="43" t="s">
        <v>85</v>
      </c>
      <c r="B49" s="25" t="s">
        <v>99</v>
      </c>
      <c r="C49" s="108"/>
      <c r="D49" s="25" t="s">
        <v>83</v>
      </c>
    </row>
    <row r="50" spans="1:4" x14ac:dyDescent="0.2">
      <c r="B50" s="25" t="s">
        <v>100</v>
      </c>
      <c r="C50" s="108"/>
      <c r="D50" s="25"/>
    </row>
    <row r="51" spans="1:4" x14ac:dyDescent="0.2">
      <c r="A51" s="43"/>
      <c r="B51" s="54"/>
      <c r="C51" s="91"/>
      <c r="D51" s="54"/>
    </row>
    <row r="54" spans="1:4" x14ac:dyDescent="0.2">
      <c r="A54" s="116" t="s">
        <v>0</v>
      </c>
      <c r="B54" s="116"/>
      <c r="C54" s="29"/>
      <c r="D54" s="25"/>
    </row>
    <row r="55" spans="1:4" x14ac:dyDescent="0.2">
      <c r="A55" s="26" t="s">
        <v>106</v>
      </c>
      <c r="B55" s="27"/>
      <c r="C55" s="105"/>
      <c r="D55" s="27"/>
    </row>
    <row r="56" spans="1:4" x14ac:dyDescent="0.2">
      <c r="A56" s="26" t="s">
        <v>122</v>
      </c>
      <c r="B56" s="26"/>
      <c r="C56" s="106"/>
      <c r="D56" s="26"/>
    </row>
    <row r="57" spans="1:4" x14ac:dyDescent="0.2">
      <c r="A57" s="117" t="s">
        <v>38</v>
      </c>
      <c r="B57" s="117"/>
      <c r="C57" s="117"/>
      <c r="D57" s="117"/>
    </row>
    <row r="59" spans="1:4" x14ac:dyDescent="0.2">
      <c r="B59" s="80"/>
      <c r="C59" s="96"/>
      <c r="D59" s="80"/>
    </row>
    <row r="60" spans="1:4" x14ac:dyDescent="0.2">
      <c r="B60" s="80"/>
      <c r="C60" s="96"/>
      <c r="D60" s="80"/>
    </row>
    <row r="61" spans="1:4" ht="25.5" x14ac:dyDescent="0.2">
      <c r="B61" s="92" t="s">
        <v>123</v>
      </c>
      <c r="C61" s="96"/>
      <c r="D61" s="92" t="s">
        <v>124</v>
      </c>
    </row>
    <row r="62" spans="1:4" x14ac:dyDescent="0.2">
      <c r="B62" s="80" t="s">
        <v>121</v>
      </c>
      <c r="C62" s="97"/>
      <c r="D62" s="80" t="s">
        <v>121</v>
      </c>
    </row>
    <row r="63" spans="1:4" x14ac:dyDescent="0.2">
      <c r="B63" s="80" t="s">
        <v>112</v>
      </c>
      <c r="C63" s="96"/>
      <c r="D63" s="80" t="s">
        <v>105</v>
      </c>
    </row>
    <row r="65" spans="1:4" x14ac:dyDescent="0.2">
      <c r="A65" s="31" t="s">
        <v>77</v>
      </c>
      <c r="B65" s="46">
        <f>B41</f>
        <v>127176</v>
      </c>
      <c r="C65" s="93"/>
      <c r="D65" s="46">
        <f>D41</f>
        <v>10671</v>
      </c>
    </row>
    <row r="68" spans="1:4" x14ac:dyDescent="0.2">
      <c r="A68" s="31" t="s">
        <v>78</v>
      </c>
    </row>
    <row r="71" spans="1:4" ht="38.25" x14ac:dyDescent="0.2">
      <c r="A71" s="86" t="s">
        <v>90</v>
      </c>
      <c r="B71" s="45">
        <f>'Движение капитала'!C17-'f2'!B73</f>
        <v>-14014</v>
      </c>
      <c r="C71" s="109"/>
      <c r="D71" s="45">
        <f>'Движение капитала'!C11+'f2'!D24</f>
        <v>-777</v>
      </c>
    </row>
    <row r="72" spans="1:4" x14ac:dyDescent="0.2">
      <c r="B72" s="2"/>
      <c r="C72" s="107"/>
      <c r="D72" s="2"/>
    </row>
    <row r="73" spans="1:4" ht="38.25" x14ac:dyDescent="0.2">
      <c r="A73" s="86" t="s">
        <v>91</v>
      </c>
      <c r="B73" s="93">
        <f>-'f2'!B24</f>
        <v>-384</v>
      </c>
      <c r="C73" s="93"/>
      <c r="D73" s="93">
        <f>-'f2'!D24</f>
        <v>-1273</v>
      </c>
    </row>
    <row r="74" spans="1:4" x14ac:dyDescent="0.2">
      <c r="A74" s="86"/>
      <c r="B74" s="2"/>
      <c r="C74" s="107"/>
      <c r="D74" s="2"/>
    </row>
    <row r="75" spans="1:4" ht="25.5" x14ac:dyDescent="0.2">
      <c r="A75" s="86" t="s">
        <v>79</v>
      </c>
      <c r="B75" s="46">
        <f>B71+B73</f>
        <v>-14398</v>
      </c>
      <c r="C75" s="93"/>
      <c r="D75" s="46">
        <f>D71+D73</f>
        <v>-2050</v>
      </c>
    </row>
    <row r="77" spans="1:4" x14ac:dyDescent="0.2">
      <c r="A77" s="31" t="s">
        <v>80</v>
      </c>
      <c r="B77" s="46">
        <f>B65+B75</f>
        <v>112778</v>
      </c>
      <c r="C77" s="93"/>
      <c r="D77" s="46">
        <f>D65+D75</f>
        <v>8621</v>
      </c>
    </row>
    <row r="81" spans="1:4" x14ac:dyDescent="0.2">
      <c r="A81" s="31" t="s">
        <v>40</v>
      </c>
      <c r="B81" s="113" t="s">
        <v>117</v>
      </c>
      <c r="D81" s="90" t="s">
        <v>95</v>
      </c>
    </row>
    <row r="82" spans="1:4" x14ac:dyDescent="0.2">
      <c r="A82" s="25" t="s">
        <v>129</v>
      </c>
      <c r="B82" s="25" t="s">
        <v>118</v>
      </c>
      <c r="C82" s="108"/>
      <c r="D82" s="25" t="s">
        <v>82</v>
      </c>
    </row>
    <row r="83" spans="1:4" x14ac:dyDescent="0.2">
      <c r="A83" s="43" t="s">
        <v>85</v>
      </c>
      <c r="B83" s="25" t="s">
        <v>99</v>
      </c>
      <c r="C83" s="108"/>
      <c r="D83" s="25" t="s">
        <v>83</v>
      </c>
    </row>
    <row r="84" spans="1:4" x14ac:dyDescent="0.2">
      <c r="B84" s="25" t="s">
        <v>100</v>
      </c>
      <c r="C84" s="108"/>
      <c r="D84" s="25"/>
    </row>
    <row r="85" spans="1:4" x14ac:dyDescent="0.2">
      <c r="A85" s="43"/>
      <c r="B85" s="25"/>
      <c r="C85" s="108"/>
      <c r="D85" s="25"/>
    </row>
  </sheetData>
  <mergeCells count="4">
    <mergeCell ref="A57:D57"/>
    <mergeCell ref="A4:D4"/>
    <mergeCell ref="A1:B1"/>
    <mergeCell ref="A54:B54"/>
  </mergeCells>
  <phoneticPr fontId="34" type="noConversion"/>
  <pageMargins left="0.7" right="0.7" top="0.75" bottom="0.75" header="0.3" footer="0.3"/>
  <pageSetup paperSize="9" scale="99" orientation="portrait" r:id="rId1"/>
  <rowBreaks count="1" manualBreakCount="1">
    <brk id="50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abSelected="1" zoomScaleNormal="100" workbookViewId="0">
      <selection activeCell="K14" sqref="K14"/>
    </sheetView>
  </sheetViews>
  <sheetFormatPr defaultRowHeight="15" x14ac:dyDescent="0.25"/>
  <cols>
    <col min="1" max="1" width="44.85546875" customWidth="1"/>
    <col min="2" max="2" width="13.28515625" customWidth="1"/>
    <col min="3" max="3" width="18.28515625" customWidth="1"/>
    <col min="4" max="4" width="13.85546875" customWidth="1"/>
    <col min="5" max="5" width="16.7109375" customWidth="1"/>
    <col min="6" max="6" width="13.42578125" customWidth="1"/>
  </cols>
  <sheetData>
    <row r="1" spans="1:14" x14ac:dyDescent="0.25">
      <c r="A1" s="118" t="s">
        <v>42</v>
      </c>
      <c r="B1" s="118"/>
      <c r="C1" s="118"/>
      <c r="D1" s="118"/>
      <c r="E1" s="118"/>
      <c r="F1" s="118"/>
      <c r="G1" s="95"/>
      <c r="H1" s="95"/>
      <c r="I1" s="95"/>
    </row>
    <row r="2" spans="1:14" x14ac:dyDescent="0.25">
      <c r="A2" s="118" t="s">
        <v>107</v>
      </c>
      <c r="B2" s="118"/>
      <c r="C2" s="118"/>
      <c r="D2" s="118"/>
      <c r="E2" s="118"/>
      <c r="F2" s="118"/>
      <c r="G2" s="118"/>
      <c r="H2" s="95"/>
      <c r="I2" s="95"/>
    </row>
    <row r="3" spans="1:14" x14ac:dyDescent="0.25">
      <c r="A3" s="118" t="s">
        <v>122</v>
      </c>
      <c r="B3" s="118"/>
      <c r="C3" s="118"/>
      <c r="D3" s="118"/>
      <c r="E3" s="118"/>
      <c r="F3" s="118"/>
      <c r="G3" s="118"/>
      <c r="H3" s="95"/>
      <c r="I3" s="95"/>
    </row>
    <row r="4" spans="1:14" x14ac:dyDescent="0.25">
      <c r="A4" s="118"/>
      <c r="B4" s="118"/>
      <c r="C4" s="118"/>
      <c r="D4" s="118"/>
      <c r="E4" s="118"/>
      <c r="F4" s="118"/>
      <c r="G4" s="118"/>
      <c r="H4" s="95"/>
      <c r="I4" s="95"/>
    </row>
    <row r="5" spans="1:14" x14ac:dyDescent="0.25">
      <c r="A5" s="118" t="s">
        <v>38</v>
      </c>
      <c r="B5" s="118"/>
      <c r="C5" s="118"/>
      <c r="D5" s="118"/>
      <c r="E5" s="118"/>
      <c r="F5" s="118"/>
      <c r="G5" s="95"/>
      <c r="H5" s="95"/>
      <c r="I5" s="95"/>
    </row>
    <row r="6" spans="1:14" x14ac:dyDescent="0.25">
      <c r="A6" s="118"/>
      <c r="B6" s="118"/>
      <c r="C6" s="118"/>
      <c r="D6" s="118"/>
      <c r="E6" s="118"/>
      <c r="F6" s="118"/>
    </row>
    <row r="7" spans="1:14" ht="89.25" x14ac:dyDescent="0.25">
      <c r="A7" s="6"/>
      <c r="B7" s="7" t="s">
        <v>43</v>
      </c>
      <c r="C7" s="7" t="s">
        <v>89</v>
      </c>
      <c r="D7" s="7" t="s">
        <v>96</v>
      </c>
      <c r="E7" s="7" t="s">
        <v>20</v>
      </c>
      <c r="F7" s="7" t="s">
        <v>101</v>
      </c>
    </row>
    <row r="8" spans="1:14" x14ac:dyDescent="0.25">
      <c r="A8" s="8"/>
      <c r="B8" s="9"/>
      <c r="C8" s="9"/>
      <c r="D8" s="9"/>
      <c r="E8" s="9"/>
      <c r="F8" s="9"/>
    </row>
    <row r="9" spans="1:14" x14ac:dyDescent="0.25">
      <c r="A9" s="20" t="s">
        <v>108</v>
      </c>
      <c r="B9" s="10">
        <v>63436</v>
      </c>
      <c r="C9" s="10">
        <v>1927</v>
      </c>
      <c r="D9" s="10">
        <v>1990</v>
      </c>
      <c r="E9" s="11">
        <v>61663</v>
      </c>
      <c r="F9" s="11">
        <f>SUM(B9:E9)</f>
        <v>129016</v>
      </c>
      <c r="G9" s="16"/>
    </row>
    <row r="10" spans="1:14" x14ac:dyDescent="0.25">
      <c r="A10" s="21" t="s">
        <v>44</v>
      </c>
      <c r="E10" s="13">
        <f>'f2'!D41</f>
        <v>10671</v>
      </c>
      <c r="F10" s="11">
        <f>SUM(B10:E10)</f>
        <v>10671</v>
      </c>
      <c r="G10" s="16"/>
    </row>
    <row r="11" spans="1:14" ht="38.25" x14ac:dyDescent="0.25">
      <c r="A11" s="110" t="s">
        <v>90</v>
      </c>
      <c r="B11" s="12"/>
      <c r="C11" s="12">
        <v>-2050</v>
      </c>
      <c r="D11" s="12">
        <v>-326</v>
      </c>
      <c r="E11" s="12">
        <v>379</v>
      </c>
      <c r="F11" s="11">
        <f>SUM(B11:E11)</f>
        <v>-1997</v>
      </c>
      <c r="G11" s="16"/>
    </row>
    <row r="12" spans="1:14" x14ac:dyDescent="0.25">
      <c r="A12" s="21" t="s">
        <v>110</v>
      </c>
      <c r="B12" s="12">
        <v>2405</v>
      </c>
      <c r="C12" s="12"/>
      <c r="D12" s="12"/>
      <c r="E12" s="12"/>
      <c r="F12" s="11">
        <f>SUM(B12:E12)</f>
        <v>2405</v>
      </c>
      <c r="G12" s="16"/>
    </row>
    <row r="13" spans="1:14" x14ac:dyDescent="0.25">
      <c r="A13" s="21" t="s">
        <v>111</v>
      </c>
      <c r="B13" s="12"/>
      <c r="C13" s="12"/>
      <c r="D13" s="12"/>
      <c r="E13" s="13"/>
      <c r="F13" s="11">
        <f>SUM(B13:E13)</f>
        <v>0</v>
      </c>
      <c r="G13" s="16"/>
    </row>
    <row r="14" spans="1:14" ht="15.75" thickBot="1" x14ac:dyDescent="0.3">
      <c r="A14" s="20" t="s">
        <v>125</v>
      </c>
      <c r="B14" s="14">
        <f>SUM(B9:B13)</f>
        <v>65841</v>
      </c>
      <c r="C14" s="14">
        <f>SUM(C9:C11)</f>
        <v>-123</v>
      </c>
      <c r="D14" s="14">
        <f>SUM(D9:D13)</f>
        <v>1664</v>
      </c>
      <c r="E14" s="14">
        <f>SUM(E9:E11)</f>
        <v>72713</v>
      </c>
      <c r="F14" s="14">
        <f>SUM(F9:F13)</f>
        <v>140095</v>
      </c>
      <c r="G14" s="16"/>
    </row>
    <row r="15" spans="1:14" ht="15.75" thickTop="1" x14ac:dyDescent="0.25">
      <c r="A15" s="20" t="s">
        <v>113</v>
      </c>
      <c r="B15" s="10">
        <f>'f1'!D34</f>
        <v>65842</v>
      </c>
      <c r="C15" s="10">
        <f>'f1'!D35</f>
        <v>-1108</v>
      </c>
      <c r="D15" s="10">
        <f>'f1'!D36</f>
        <v>354</v>
      </c>
      <c r="E15" s="11">
        <f>'f1'!D37</f>
        <v>82199</v>
      </c>
      <c r="F15" s="11">
        <f>SUM(B15:E15)</f>
        <v>147287</v>
      </c>
      <c r="G15" s="16"/>
      <c r="H15" s="88"/>
      <c r="N15" s="88"/>
    </row>
    <row r="16" spans="1:14" x14ac:dyDescent="0.25">
      <c r="A16" s="21" t="s">
        <v>44</v>
      </c>
      <c r="B16" s="12"/>
      <c r="C16" s="12"/>
      <c r="D16" s="12"/>
      <c r="E16" s="12">
        <f>'f2'!B41</f>
        <v>127176</v>
      </c>
      <c r="F16" s="11">
        <f>SUM(B16:E16)</f>
        <v>127176</v>
      </c>
      <c r="G16" s="16"/>
    </row>
    <row r="17" spans="1:15" ht="38.25" x14ac:dyDescent="0.25">
      <c r="A17" s="110" t="s">
        <v>88</v>
      </c>
      <c r="C17" s="12">
        <v>-14398</v>
      </c>
      <c r="D17" s="12"/>
      <c r="E17" s="12"/>
      <c r="F17" s="11">
        <f>SUM(B17:E17)</f>
        <v>-14398</v>
      </c>
      <c r="G17" s="16"/>
    </row>
    <row r="18" spans="1:15" x14ac:dyDescent="0.25">
      <c r="A18" s="21" t="s">
        <v>111</v>
      </c>
      <c r="B18" s="12"/>
      <c r="C18" s="12"/>
      <c r="D18" s="12">
        <v>-11</v>
      </c>
      <c r="E18" s="13">
        <v>11</v>
      </c>
      <c r="F18" s="11">
        <f>SUM(B18:E18)</f>
        <v>0</v>
      </c>
      <c r="G18" s="16"/>
    </row>
    <row r="19" spans="1:15" x14ac:dyDescent="0.25">
      <c r="A19" s="21" t="s">
        <v>127</v>
      </c>
      <c r="B19" s="12"/>
      <c r="C19" s="12"/>
      <c r="D19" s="12"/>
      <c r="E19" s="12">
        <v>3693</v>
      </c>
      <c r="F19" s="11">
        <f>SUM(B19:E19)</f>
        <v>3693</v>
      </c>
      <c r="G19" s="16"/>
    </row>
    <row r="20" spans="1:15" ht="15.75" thickBot="1" x14ac:dyDescent="0.3">
      <c r="A20" s="20" t="s">
        <v>126</v>
      </c>
      <c r="B20" s="14">
        <f t="shared" ref="B20:F20" si="0">SUM(B15:B19)</f>
        <v>65842</v>
      </c>
      <c r="C20" s="14">
        <f t="shared" si="0"/>
        <v>-15506</v>
      </c>
      <c r="D20" s="14">
        <f t="shared" si="0"/>
        <v>343</v>
      </c>
      <c r="E20" s="14">
        <f t="shared" si="0"/>
        <v>213079</v>
      </c>
      <c r="F20" s="14">
        <f t="shared" si="0"/>
        <v>263758</v>
      </c>
      <c r="G20" s="16"/>
      <c r="O20" t="s">
        <v>84</v>
      </c>
    </row>
    <row r="21" spans="1:15" ht="15.75" thickTop="1" x14ac:dyDescent="0.25">
      <c r="A21" s="22"/>
      <c r="B21" s="17"/>
      <c r="C21" s="17"/>
      <c r="D21" s="17"/>
      <c r="E21" s="18"/>
      <c r="F21" s="18"/>
      <c r="G21" s="16"/>
    </row>
    <row r="22" spans="1:15" x14ac:dyDescent="0.25">
      <c r="A22" s="23" t="s">
        <v>39</v>
      </c>
      <c r="F22" s="4"/>
    </row>
    <row r="23" spans="1:15" x14ac:dyDescent="0.25">
      <c r="A23" s="31" t="s">
        <v>40</v>
      </c>
      <c r="B23" s="114"/>
      <c r="E23" s="54" t="s">
        <v>41</v>
      </c>
      <c r="F23" s="1"/>
    </row>
    <row r="24" spans="1:15" x14ac:dyDescent="0.25">
      <c r="A24" s="25" t="s">
        <v>129</v>
      </c>
      <c r="B24" s="25" t="s">
        <v>118</v>
      </c>
      <c r="E24" s="25" t="s">
        <v>82</v>
      </c>
      <c r="F24" s="1"/>
    </row>
    <row r="25" spans="1:15" x14ac:dyDescent="0.25">
      <c r="A25" s="43" t="s">
        <v>85</v>
      </c>
      <c r="B25" s="25" t="s">
        <v>99</v>
      </c>
      <c r="E25" s="25" t="s">
        <v>83</v>
      </c>
      <c r="F25" s="15"/>
    </row>
    <row r="26" spans="1:15" x14ac:dyDescent="0.25">
      <c r="A26" s="31"/>
      <c r="B26" s="25" t="s">
        <v>100</v>
      </c>
      <c r="C26" s="25"/>
      <c r="E26" s="25"/>
      <c r="F26" s="15"/>
    </row>
    <row r="27" spans="1:15" x14ac:dyDescent="0.25">
      <c r="A27" s="43"/>
      <c r="B27" s="54"/>
      <c r="C27" s="87"/>
      <c r="D27" s="87"/>
      <c r="E27" s="15"/>
      <c r="F27" s="15"/>
    </row>
    <row r="28" spans="1:15" x14ac:dyDescent="0.25">
      <c r="A28" s="31"/>
      <c r="B28" s="33"/>
      <c r="C28" s="33"/>
      <c r="D28" s="33"/>
      <c r="E28" s="15"/>
      <c r="F28" s="15"/>
    </row>
    <row r="29" spans="1:15" x14ac:dyDescent="0.25">
      <c r="B29" s="15"/>
      <c r="C29" s="15"/>
      <c r="D29" s="15"/>
      <c r="E29" s="15"/>
      <c r="F29" s="15"/>
    </row>
    <row r="30" spans="1:15" x14ac:dyDescent="0.25">
      <c r="B30" s="15"/>
      <c r="C30" s="15"/>
      <c r="D30" s="15"/>
      <c r="E30" s="15"/>
      <c r="F30" s="15"/>
    </row>
    <row r="31" spans="1:15" x14ac:dyDescent="0.25">
      <c r="B31" s="15"/>
      <c r="C31" s="15"/>
      <c r="D31" s="15"/>
      <c r="E31" s="15"/>
      <c r="F31" s="15"/>
    </row>
    <row r="32" spans="1:15" x14ac:dyDescent="0.25">
      <c r="B32" s="15"/>
      <c r="C32" s="15"/>
      <c r="D32" s="15"/>
      <c r="E32" s="15"/>
      <c r="F32" s="15"/>
    </row>
    <row r="33" spans="2:6" x14ac:dyDescent="0.25">
      <c r="B33" s="15"/>
      <c r="C33" s="15"/>
      <c r="D33" s="15"/>
      <c r="E33" s="15"/>
      <c r="F33" s="15"/>
    </row>
    <row r="34" spans="2:6" x14ac:dyDescent="0.25">
      <c r="B34" s="15"/>
      <c r="C34" s="15"/>
      <c r="D34" s="15"/>
      <c r="E34" s="15"/>
      <c r="F34" s="15"/>
    </row>
    <row r="35" spans="2:6" x14ac:dyDescent="0.25">
      <c r="B35" s="15"/>
      <c r="C35" s="15"/>
      <c r="D35" s="15"/>
      <c r="E35" s="15"/>
      <c r="F35" s="15"/>
    </row>
  </sheetData>
  <mergeCells count="6">
    <mergeCell ref="A6:F6"/>
    <mergeCell ref="A1:F1"/>
    <mergeCell ref="A5:F5"/>
    <mergeCell ref="A2:G2"/>
    <mergeCell ref="A3:G3"/>
    <mergeCell ref="A4:G4"/>
  </mergeCells>
  <phoneticPr fontId="34" type="noConversion"/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9"/>
  <sheetViews>
    <sheetView topLeftCell="A28" zoomScaleNormal="100" workbookViewId="0">
      <selection activeCell="G43" sqref="G43"/>
    </sheetView>
  </sheetViews>
  <sheetFormatPr defaultRowHeight="15" x14ac:dyDescent="0.25"/>
  <cols>
    <col min="1" max="1" width="53.7109375" style="56" customWidth="1"/>
    <col min="2" max="2" width="15.5703125" style="56" customWidth="1"/>
    <col min="3" max="3" width="3.7109375" style="56" customWidth="1"/>
    <col min="4" max="4" width="19.7109375" style="56" customWidth="1"/>
    <col min="6" max="6" width="11.7109375" bestFit="1" customWidth="1"/>
  </cols>
  <sheetData>
    <row r="1" spans="1:10" x14ac:dyDescent="0.25">
      <c r="A1" s="116" t="s">
        <v>45</v>
      </c>
      <c r="B1" s="116"/>
      <c r="C1" s="116"/>
      <c r="D1" s="116"/>
    </row>
    <row r="2" spans="1:10" x14ac:dyDescent="0.25">
      <c r="A2" s="116" t="s">
        <v>103</v>
      </c>
      <c r="B2" s="116"/>
      <c r="C2" s="116"/>
      <c r="D2" s="116"/>
    </row>
    <row r="3" spans="1:10" x14ac:dyDescent="0.25">
      <c r="A3" s="116" t="s">
        <v>122</v>
      </c>
      <c r="B3" s="116"/>
      <c r="C3" s="116"/>
      <c r="D3" s="116"/>
    </row>
    <row r="4" spans="1:10" x14ac:dyDescent="0.25">
      <c r="A4" s="58" t="s">
        <v>38</v>
      </c>
      <c r="B4" s="59"/>
      <c r="C4" s="59"/>
      <c r="D4" s="59"/>
    </row>
    <row r="5" spans="1:10" x14ac:dyDescent="0.25">
      <c r="B5" s="80"/>
      <c r="C5" s="80"/>
      <c r="D5" s="80"/>
    </row>
    <row r="6" spans="1:10" ht="39" x14ac:dyDescent="0.25">
      <c r="B6" s="92" t="s">
        <v>123</v>
      </c>
      <c r="C6" s="96"/>
      <c r="D6" s="92" t="s">
        <v>124</v>
      </c>
    </row>
    <row r="7" spans="1:10" x14ac:dyDescent="0.25">
      <c r="B7" s="80" t="s">
        <v>121</v>
      </c>
      <c r="C7" s="97"/>
      <c r="D7" s="80" t="s">
        <v>121</v>
      </c>
    </row>
    <row r="8" spans="1:10" x14ac:dyDescent="0.25">
      <c r="B8" s="80" t="s">
        <v>112</v>
      </c>
      <c r="C8" s="96"/>
      <c r="D8" s="80" t="s">
        <v>105</v>
      </c>
    </row>
    <row r="9" spans="1:10" x14ac:dyDescent="0.25">
      <c r="B9" s="80"/>
      <c r="C9" s="96"/>
      <c r="D9" s="80"/>
    </row>
    <row r="10" spans="1:10" ht="26.25" x14ac:dyDescent="0.25">
      <c r="A10" s="60" t="s">
        <v>46</v>
      </c>
      <c r="B10" s="61"/>
      <c r="C10" s="98"/>
      <c r="D10" s="61"/>
      <c r="J10" s="2"/>
    </row>
    <row r="11" spans="1:10" x14ac:dyDescent="0.25">
      <c r="A11" s="86" t="s">
        <v>73</v>
      </c>
      <c r="B11" s="83">
        <v>37294</v>
      </c>
      <c r="C11" s="99"/>
      <c r="D11" s="83">
        <v>14041</v>
      </c>
      <c r="F11" s="19"/>
    </row>
    <row r="12" spans="1:10" x14ac:dyDescent="0.25">
      <c r="A12" s="86" t="s">
        <v>116</v>
      </c>
      <c r="B12" s="83">
        <v>119916</v>
      </c>
      <c r="C12" s="99"/>
      <c r="D12" s="83">
        <v>72674</v>
      </c>
      <c r="F12" s="19"/>
    </row>
    <row r="13" spans="1:10" x14ac:dyDescent="0.25">
      <c r="A13" s="86" t="s">
        <v>74</v>
      </c>
      <c r="B13" s="83">
        <v>-77277</v>
      </c>
      <c r="C13" s="99"/>
      <c r="D13" s="83">
        <v>-48888</v>
      </c>
      <c r="F13" s="19"/>
    </row>
    <row r="14" spans="1:10" x14ac:dyDescent="0.25">
      <c r="A14" s="86" t="s">
        <v>47</v>
      </c>
      <c r="B14" s="83">
        <v>30290</v>
      </c>
      <c r="C14" s="99"/>
      <c r="D14" s="83">
        <v>19574</v>
      </c>
      <c r="F14" s="19"/>
    </row>
    <row r="15" spans="1:10" x14ac:dyDescent="0.25">
      <c r="A15" s="86" t="s">
        <v>48</v>
      </c>
      <c r="B15" s="83">
        <v>-11967</v>
      </c>
      <c r="C15" s="99"/>
      <c r="D15" s="83">
        <v>-6829</v>
      </c>
      <c r="F15" s="19"/>
    </row>
    <row r="16" spans="1:10" x14ac:dyDescent="0.25">
      <c r="A16" s="86" t="s">
        <v>75</v>
      </c>
      <c r="B16" s="83">
        <v>-1663</v>
      </c>
      <c r="C16" s="99"/>
      <c r="D16" s="83">
        <v>221</v>
      </c>
      <c r="F16" s="19"/>
    </row>
    <row r="17" spans="1:6" ht="15.75" thickBot="1" x14ac:dyDescent="0.3">
      <c r="A17" s="86" t="s">
        <v>49</v>
      </c>
      <c r="B17" s="84">
        <v>-35365</v>
      </c>
      <c r="C17" s="99"/>
      <c r="D17" s="84">
        <v>-28671</v>
      </c>
      <c r="F17" s="19"/>
    </row>
    <row r="18" spans="1:6" ht="27" customHeight="1" x14ac:dyDescent="0.25">
      <c r="A18" s="86" t="s">
        <v>50</v>
      </c>
      <c r="B18" s="70">
        <f>SUM(B11:B17)</f>
        <v>61228</v>
      </c>
      <c r="C18" s="99"/>
      <c r="D18" s="70">
        <f>SUM(D11:D17)</f>
        <v>22122</v>
      </c>
      <c r="F18" s="19"/>
    </row>
    <row r="19" spans="1:6" x14ac:dyDescent="0.25">
      <c r="C19" s="100"/>
      <c r="F19" s="19"/>
    </row>
    <row r="20" spans="1:6" x14ac:dyDescent="0.25">
      <c r="A20" s="86" t="s">
        <v>76</v>
      </c>
      <c r="B20" s="67"/>
      <c r="C20" s="99"/>
      <c r="D20" s="67"/>
      <c r="F20" s="19"/>
    </row>
    <row r="21" spans="1:6" x14ac:dyDescent="0.25">
      <c r="A21" s="86" t="s">
        <v>51</v>
      </c>
      <c r="B21" s="67"/>
      <c r="C21" s="99"/>
      <c r="D21" s="67"/>
      <c r="F21" s="19"/>
    </row>
    <row r="22" spans="1:6" ht="26.25" x14ac:dyDescent="0.25">
      <c r="A22" s="86" t="s">
        <v>3</v>
      </c>
      <c r="B22" s="83">
        <v>-8745</v>
      </c>
      <c r="C22" s="99"/>
      <c r="D22" s="83">
        <v>2807</v>
      </c>
      <c r="F22" s="19"/>
    </row>
    <row r="23" spans="1:6" x14ac:dyDescent="0.25">
      <c r="A23" s="86" t="s">
        <v>52</v>
      </c>
      <c r="B23" s="83">
        <v>-13160</v>
      </c>
      <c r="C23" s="99"/>
      <c r="D23" s="83">
        <v>53565</v>
      </c>
      <c r="F23" s="19"/>
    </row>
    <row r="24" spans="1:6" x14ac:dyDescent="0.25">
      <c r="A24" s="86" t="s">
        <v>5</v>
      </c>
      <c r="B24" s="83">
        <v>-488715</v>
      </c>
      <c r="C24" s="99"/>
      <c r="D24" s="83">
        <v>-13933</v>
      </c>
      <c r="F24" s="19"/>
    </row>
    <row r="25" spans="1:6" x14ac:dyDescent="0.25">
      <c r="A25" s="86" t="s">
        <v>53</v>
      </c>
      <c r="B25" s="83">
        <v>-6797</v>
      </c>
      <c r="C25" s="99"/>
      <c r="D25" s="83">
        <v>528</v>
      </c>
      <c r="F25" s="19"/>
    </row>
    <row r="26" spans="1:6" x14ac:dyDescent="0.25">
      <c r="A26" s="86" t="s">
        <v>54</v>
      </c>
      <c r="B26" s="67"/>
      <c r="C26" s="99"/>
      <c r="D26" s="67"/>
      <c r="F26" s="19"/>
    </row>
    <row r="27" spans="1:6" x14ac:dyDescent="0.25">
      <c r="A27" s="86" t="s">
        <v>11</v>
      </c>
      <c r="B27" s="83">
        <v>54021</v>
      </c>
      <c r="C27" s="99"/>
      <c r="D27" s="83">
        <v>-58750</v>
      </c>
      <c r="F27" s="19"/>
    </row>
    <row r="28" spans="1:6" x14ac:dyDescent="0.25">
      <c r="A28" s="86" t="s">
        <v>55</v>
      </c>
      <c r="B28" s="83">
        <v>1072901</v>
      </c>
      <c r="C28" s="99"/>
      <c r="D28" s="83">
        <v>85922</v>
      </c>
      <c r="F28" s="19"/>
    </row>
    <row r="29" spans="1:6" ht="15.75" thickBot="1" x14ac:dyDescent="0.3">
      <c r="A29" s="86" t="s">
        <v>56</v>
      </c>
      <c r="B29" s="84">
        <v>-2013</v>
      </c>
      <c r="C29" s="99"/>
      <c r="D29" s="84">
        <v>-473</v>
      </c>
      <c r="F29" s="19"/>
    </row>
    <row r="30" spans="1:6" ht="18" customHeight="1" thickBot="1" x14ac:dyDescent="0.3">
      <c r="A30" s="86"/>
      <c r="B30" s="72">
        <f>SUM(B22:B29)</f>
        <v>607492</v>
      </c>
      <c r="C30" s="75"/>
      <c r="D30" s="72">
        <f>SUM(D22:D29)</f>
        <v>69666</v>
      </c>
      <c r="F30" s="19"/>
    </row>
    <row r="31" spans="1:6" ht="26.25" x14ac:dyDescent="0.25">
      <c r="A31" s="86" t="s">
        <v>57</v>
      </c>
      <c r="B31" s="69">
        <f>B18+B30</f>
        <v>668720</v>
      </c>
      <c r="C31" s="100"/>
      <c r="D31" s="69">
        <f>D18+D30</f>
        <v>91788</v>
      </c>
      <c r="F31" s="19"/>
    </row>
    <row r="32" spans="1:6" x14ac:dyDescent="0.25">
      <c r="A32" s="62"/>
      <c r="B32" s="66"/>
      <c r="C32" s="99"/>
      <c r="D32" s="66"/>
      <c r="F32" s="19"/>
    </row>
    <row r="33" spans="1:6" ht="15.75" thickBot="1" x14ac:dyDescent="0.3">
      <c r="A33" s="60" t="s">
        <v>58</v>
      </c>
      <c r="B33" s="65">
        <v>-3865</v>
      </c>
      <c r="C33" s="99"/>
      <c r="D33" s="84">
        <v>1071</v>
      </c>
      <c r="F33" s="19"/>
    </row>
    <row r="34" spans="1:6" x14ac:dyDescent="0.25">
      <c r="A34" s="60"/>
      <c r="B34" s="66"/>
      <c r="C34" s="99"/>
      <c r="D34" s="66"/>
      <c r="F34" s="19"/>
    </row>
    <row r="35" spans="1:6" ht="27" thickBot="1" x14ac:dyDescent="0.3">
      <c r="A35" s="60" t="s">
        <v>59</v>
      </c>
      <c r="B35" s="71">
        <f>B31+B33</f>
        <v>664855</v>
      </c>
      <c r="C35" s="100"/>
      <c r="D35" s="71">
        <f>D31+D33</f>
        <v>92859</v>
      </c>
      <c r="F35" s="19"/>
    </row>
    <row r="36" spans="1:6" x14ac:dyDescent="0.25">
      <c r="A36" s="73"/>
      <c r="B36" s="74"/>
      <c r="C36" s="99"/>
      <c r="D36" s="74"/>
      <c r="F36" s="19"/>
    </row>
    <row r="37" spans="1:6" ht="26.25" x14ac:dyDescent="0.25">
      <c r="A37" s="102" t="s">
        <v>60</v>
      </c>
      <c r="B37" s="74"/>
      <c r="C37" s="99"/>
      <c r="D37" s="74"/>
      <c r="F37" s="19"/>
    </row>
    <row r="38" spans="1:6" x14ac:dyDescent="0.25">
      <c r="A38" s="86" t="s">
        <v>61</v>
      </c>
      <c r="B38" s="83">
        <v>-6424</v>
      </c>
      <c r="C38" s="99"/>
      <c r="D38" s="83">
        <v>-2596</v>
      </c>
      <c r="F38" s="19"/>
    </row>
    <row r="39" spans="1:6" x14ac:dyDescent="0.25">
      <c r="A39" s="86" t="s">
        <v>62</v>
      </c>
      <c r="B39" s="83"/>
      <c r="C39" s="99"/>
      <c r="D39" s="83">
        <v>360</v>
      </c>
      <c r="F39" s="19"/>
    </row>
    <row r="40" spans="1:6" ht="26.25" x14ac:dyDescent="0.25">
      <c r="A40" s="86" t="s">
        <v>97</v>
      </c>
      <c r="B40" s="83">
        <v>1464817</v>
      </c>
      <c r="C40" s="99"/>
      <c r="D40" s="83">
        <v>426522</v>
      </c>
      <c r="F40" s="19"/>
    </row>
    <row r="41" spans="1:6" x14ac:dyDescent="0.25">
      <c r="A41" s="86" t="s">
        <v>98</v>
      </c>
      <c r="B41" s="83">
        <v>-1647458</v>
      </c>
      <c r="C41" s="99"/>
      <c r="D41" s="83">
        <v>-536316</v>
      </c>
      <c r="F41" s="19"/>
    </row>
    <row r="42" spans="1:6" x14ac:dyDescent="0.25">
      <c r="A42" s="86" t="s">
        <v>119</v>
      </c>
      <c r="B42" s="115">
        <v>-1027</v>
      </c>
      <c r="C42" s="99"/>
      <c r="D42" s="115">
        <v>-3996</v>
      </c>
      <c r="F42" s="19"/>
    </row>
    <row r="43" spans="1:6" x14ac:dyDescent="0.25">
      <c r="A43" s="86" t="s">
        <v>130</v>
      </c>
      <c r="B43" s="101">
        <v>80000</v>
      </c>
      <c r="C43" s="99"/>
      <c r="D43" s="115"/>
      <c r="F43" s="19"/>
    </row>
    <row r="44" spans="1:6" ht="26.25" x14ac:dyDescent="0.25">
      <c r="A44" s="86" t="s">
        <v>128</v>
      </c>
      <c r="B44" s="83">
        <v>52298</v>
      </c>
      <c r="C44" s="99"/>
      <c r="D44" s="115"/>
      <c r="F44" s="19"/>
    </row>
    <row r="45" spans="1:6" ht="15.75" thickBot="1" x14ac:dyDescent="0.3">
      <c r="A45" s="86" t="s">
        <v>131</v>
      </c>
      <c r="B45" s="85">
        <v>-50000</v>
      </c>
      <c r="C45" s="99"/>
      <c r="D45" s="85"/>
      <c r="F45" s="19"/>
    </row>
    <row r="46" spans="1:6" ht="26.25" x14ac:dyDescent="0.25">
      <c r="A46" s="86" t="s">
        <v>63</v>
      </c>
      <c r="B46" s="100">
        <f>SUM(B38:B45)</f>
        <v>-107794</v>
      </c>
      <c r="C46" s="100"/>
      <c r="D46" s="100">
        <f>SUM(D38:D42)</f>
        <v>-116026</v>
      </c>
      <c r="F46" s="19"/>
    </row>
    <row r="47" spans="1:6" x14ac:dyDescent="0.25">
      <c r="A47" s="62"/>
      <c r="B47" s="63"/>
      <c r="C47" s="99"/>
      <c r="D47" s="82"/>
      <c r="F47" s="19"/>
    </row>
    <row r="48" spans="1:6" x14ac:dyDescent="0.25">
      <c r="A48" s="62"/>
      <c r="B48" s="63"/>
      <c r="C48" s="99"/>
      <c r="D48" s="82"/>
      <c r="F48" s="19"/>
    </row>
    <row r="49" spans="1:12" x14ac:dyDescent="0.25">
      <c r="A49" s="116" t="s">
        <v>45</v>
      </c>
      <c r="B49" s="116"/>
      <c r="C49" s="116"/>
      <c r="D49" s="116"/>
      <c r="F49" s="19"/>
    </row>
    <row r="50" spans="1:12" x14ac:dyDescent="0.25">
      <c r="A50" s="116" t="s">
        <v>103</v>
      </c>
      <c r="B50" s="116"/>
      <c r="C50" s="116"/>
      <c r="D50" s="116"/>
      <c r="F50" s="19"/>
    </row>
    <row r="51" spans="1:12" x14ac:dyDescent="0.25">
      <c r="A51" s="116" t="s">
        <v>122</v>
      </c>
      <c r="B51" s="116"/>
      <c r="C51" s="116"/>
      <c r="D51" s="116"/>
      <c r="F51" s="19"/>
    </row>
    <row r="52" spans="1:12" x14ac:dyDescent="0.25">
      <c r="A52" s="58" t="s">
        <v>38</v>
      </c>
      <c r="B52" s="59"/>
      <c r="C52" s="59"/>
      <c r="D52" s="59"/>
      <c r="F52" s="19"/>
    </row>
    <row r="53" spans="1:12" x14ac:dyDescent="0.25">
      <c r="A53" s="60"/>
      <c r="B53" s="32"/>
      <c r="D53" s="32"/>
      <c r="F53" s="19"/>
    </row>
    <row r="54" spans="1:12" x14ac:dyDescent="0.25">
      <c r="A54" s="62"/>
      <c r="B54" s="80"/>
      <c r="C54" s="80"/>
      <c r="D54" s="80"/>
      <c r="F54" s="19"/>
    </row>
    <row r="55" spans="1:12" ht="39" x14ac:dyDescent="0.25">
      <c r="A55" s="62"/>
      <c r="B55" s="92" t="s">
        <v>123</v>
      </c>
      <c r="C55" s="96"/>
      <c r="D55" s="92" t="s">
        <v>124</v>
      </c>
      <c r="F55" s="19"/>
    </row>
    <row r="56" spans="1:12" x14ac:dyDescent="0.25">
      <c r="A56" s="62"/>
      <c r="B56" s="80" t="s">
        <v>121</v>
      </c>
      <c r="C56" s="97"/>
      <c r="D56" s="80" t="s">
        <v>121</v>
      </c>
      <c r="F56" s="19"/>
    </row>
    <row r="57" spans="1:12" x14ac:dyDescent="0.25">
      <c r="A57" s="62"/>
      <c r="B57" s="80" t="s">
        <v>112</v>
      </c>
      <c r="C57" s="96"/>
      <c r="D57" s="80" t="s">
        <v>105</v>
      </c>
      <c r="F57" s="19"/>
    </row>
    <row r="58" spans="1:12" x14ac:dyDescent="0.25">
      <c r="A58" s="60"/>
      <c r="B58" s="63"/>
      <c r="C58" s="99"/>
      <c r="D58" s="82"/>
      <c r="F58" s="19"/>
    </row>
    <row r="59" spans="1:12" ht="26.25" x14ac:dyDescent="0.25">
      <c r="A59" s="76" t="s">
        <v>64</v>
      </c>
      <c r="B59" s="63"/>
      <c r="C59" s="99"/>
      <c r="D59" s="82"/>
      <c r="F59" s="19"/>
    </row>
    <row r="60" spans="1:12" x14ac:dyDescent="0.25">
      <c r="A60" s="68" t="s">
        <v>65</v>
      </c>
      <c r="B60" s="63"/>
      <c r="C60" s="99"/>
      <c r="D60" s="82">
        <v>2406</v>
      </c>
      <c r="F60" s="19"/>
    </row>
    <row r="61" spans="1:12" x14ac:dyDescent="0.25">
      <c r="A61" s="68" t="s">
        <v>81</v>
      </c>
      <c r="B61" s="82">
        <v>-30823</v>
      </c>
      <c r="C61" s="99"/>
      <c r="D61" s="82">
        <v>-2253</v>
      </c>
      <c r="F61" s="19"/>
    </row>
    <row r="62" spans="1:12" ht="27" customHeight="1" x14ac:dyDescent="0.25">
      <c r="A62" s="68" t="s">
        <v>102</v>
      </c>
      <c r="B62" s="100">
        <f>B60+B61</f>
        <v>-30823</v>
      </c>
      <c r="C62" s="100"/>
      <c r="D62" s="100">
        <f>D60+D61</f>
        <v>153</v>
      </c>
      <c r="F62" s="19"/>
      <c r="L62" t="s">
        <v>84</v>
      </c>
    </row>
    <row r="63" spans="1:12" x14ac:dyDescent="0.25">
      <c r="A63" s="60"/>
      <c r="B63" s="83"/>
      <c r="C63" s="99"/>
      <c r="D63" s="83"/>
      <c r="F63" s="19"/>
      <c r="I63" s="19"/>
    </row>
    <row r="64" spans="1:12" ht="26.25" x14ac:dyDescent="0.25">
      <c r="A64" s="77" t="s">
        <v>66</v>
      </c>
      <c r="B64" s="83">
        <v>36416</v>
      </c>
      <c r="C64" s="99"/>
      <c r="D64" s="83">
        <v>220</v>
      </c>
      <c r="F64" s="19"/>
    </row>
    <row r="65" spans="1:6" x14ac:dyDescent="0.25">
      <c r="A65" s="60"/>
      <c r="B65" s="63"/>
      <c r="C65" s="99"/>
      <c r="D65" s="82"/>
      <c r="F65" s="19"/>
    </row>
    <row r="66" spans="1:6" ht="28.5" customHeight="1" thickBot="1" x14ac:dyDescent="0.3">
      <c r="A66" s="68" t="s">
        <v>70</v>
      </c>
      <c r="B66" s="84">
        <f>B64+B62+B46+B35</f>
        <v>562654</v>
      </c>
      <c r="C66" s="101"/>
      <c r="D66" s="84">
        <f>D64+D62+D46+D35</f>
        <v>-22794</v>
      </c>
      <c r="F66" s="19"/>
    </row>
    <row r="67" spans="1:6" x14ac:dyDescent="0.25">
      <c r="A67" s="60"/>
      <c r="B67" s="63"/>
      <c r="C67" s="99"/>
      <c r="D67" s="82"/>
      <c r="F67" s="19"/>
    </row>
    <row r="68" spans="1:6" ht="28.5" customHeight="1" x14ac:dyDescent="0.25">
      <c r="A68" s="68" t="s">
        <v>67</v>
      </c>
      <c r="B68" s="63">
        <v>260602</v>
      </c>
      <c r="C68" s="99"/>
      <c r="D68" s="82">
        <v>278742</v>
      </c>
      <c r="F68" s="19"/>
    </row>
    <row r="69" spans="1:6" ht="15.75" thickBot="1" x14ac:dyDescent="0.3">
      <c r="A69" s="60"/>
      <c r="B69" s="64"/>
      <c r="C69" s="99"/>
      <c r="D69" s="85"/>
      <c r="F69" s="19"/>
    </row>
    <row r="70" spans="1:6" ht="28.5" customHeight="1" thickBot="1" x14ac:dyDescent="0.3">
      <c r="A70" s="68" t="s">
        <v>68</v>
      </c>
      <c r="B70" s="85">
        <v>823256</v>
      </c>
      <c r="C70" s="99"/>
      <c r="D70" s="85">
        <v>255948</v>
      </c>
      <c r="F70" s="19"/>
    </row>
    <row r="71" spans="1:6" x14ac:dyDescent="0.25">
      <c r="B71" s="89"/>
      <c r="C71" s="89"/>
      <c r="D71" s="89"/>
    </row>
    <row r="72" spans="1:6" x14ac:dyDescent="0.25">
      <c r="B72" s="89"/>
      <c r="C72" s="89"/>
      <c r="D72" s="89"/>
    </row>
    <row r="73" spans="1:6" x14ac:dyDescent="0.25">
      <c r="A73" s="43" t="s">
        <v>39</v>
      </c>
      <c r="B73" s="79"/>
      <c r="C73" s="79"/>
      <c r="D73" s="79"/>
    </row>
    <row r="74" spans="1:6" x14ac:dyDescent="0.25">
      <c r="A74" s="53"/>
      <c r="B74" s="78"/>
      <c r="C74" s="53"/>
      <c r="D74" s="78"/>
    </row>
    <row r="75" spans="1:6" x14ac:dyDescent="0.25">
      <c r="A75" s="53"/>
      <c r="B75" s="78"/>
      <c r="C75" s="53"/>
      <c r="D75" s="78"/>
    </row>
    <row r="76" spans="1:6" x14ac:dyDescent="0.25">
      <c r="A76" s="31" t="s">
        <v>40</v>
      </c>
      <c r="B76" s="114"/>
      <c r="C76"/>
      <c r="D76" s="91" t="s">
        <v>94</v>
      </c>
    </row>
    <row r="77" spans="1:6" x14ac:dyDescent="0.25">
      <c r="A77" s="25" t="s">
        <v>129</v>
      </c>
      <c r="B77" s="25" t="s">
        <v>118</v>
      </c>
      <c r="C77"/>
      <c r="D77" s="25" t="s">
        <v>82</v>
      </c>
    </row>
    <row r="78" spans="1:6" x14ac:dyDescent="0.25">
      <c r="A78" s="43" t="s">
        <v>85</v>
      </c>
      <c r="B78" s="25" t="s">
        <v>99</v>
      </c>
      <c r="C78"/>
      <c r="D78" s="25" t="s">
        <v>83</v>
      </c>
    </row>
    <row r="79" spans="1:6" x14ac:dyDescent="0.25">
      <c r="A79" s="31"/>
      <c r="B79" s="25" t="s">
        <v>100</v>
      </c>
      <c r="C79"/>
      <c r="D79" s="25"/>
    </row>
  </sheetData>
  <mergeCells count="6">
    <mergeCell ref="A50:D50"/>
    <mergeCell ref="A51:D51"/>
    <mergeCell ref="A1:D1"/>
    <mergeCell ref="A2:D2"/>
    <mergeCell ref="A3:D3"/>
    <mergeCell ref="A49:D49"/>
  </mergeCells>
  <phoneticPr fontId="34" type="noConversion"/>
  <pageMargins left="0.7" right="0.7" top="0.75" bottom="0.75" header="0.3" footer="0.3"/>
  <pageSetup paperSize="9" scale="88" orientation="portrait" r:id="rId1"/>
  <rowBreaks count="1" manualBreakCount="1">
    <brk id="4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f1</vt:lpstr>
      <vt:lpstr>f2</vt:lpstr>
      <vt:lpstr>Движение капитала</vt:lpstr>
      <vt:lpstr>Движен денеж сред</vt:lpstr>
      <vt:lpstr>'f1'!Область_печати</vt:lpstr>
      <vt:lpstr>'f2'!Область_печати</vt:lpstr>
      <vt:lpstr>'Движен денеж сред'!Область_печати</vt:lpstr>
      <vt:lpstr>'Движение капитала'!Область_печати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2022-12-28T04:49:34Z</dcterms:modified>
</cp:coreProperties>
</file>