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CC\BCC\Сейфы\Тарифы\01.01.26\"/>
    </mc:Choice>
  </mc:AlternateContent>
  <xr:revisionPtr revIDLastSave="0" documentId="13_ncr:1_{F2EABFB7-9857-4657-88A0-5DF8C53ECC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рус" sheetId="5" r:id="rId1"/>
    <sheet name="каз" sheetId="6" r:id="rId2"/>
    <sheet name="анг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7" l="1"/>
  <c r="C44" i="7"/>
  <c r="D43" i="7"/>
  <c r="C43" i="7"/>
  <c r="D42" i="7"/>
  <c r="C42" i="7"/>
  <c r="D41" i="7"/>
  <c r="C41" i="7"/>
  <c r="D40" i="7"/>
  <c r="C40" i="7"/>
  <c r="D39" i="7"/>
  <c r="C39" i="7"/>
  <c r="D38" i="7"/>
  <c r="C38" i="7"/>
  <c r="D37" i="7"/>
  <c r="C37" i="7"/>
  <c r="D36" i="7"/>
  <c r="C36" i="7"/>
  <c r="D35" i="7"/>
  <c r="C35" i="7"/>
  <c r="D34" i="7"/>
  <c r="C34" i="7"/>
  <c r="D44" i="6"/>
  <c r="C44" i="6"/>
  <c r="D43" i="6"/>
  <c r="C43" i="6"/>
  <c r="D42" i="6"/>
  <c r="C42" i="6"/>
  <c r="D41" i="6"/>
  <c r="C41" i="6"/>
  <c r="D40" i="6"/>
  <c r="C40" i="6"/>
  <c r="D39" i="6"/>
  <c r="C39" i="6"/>
  <c r="D38" i="6"/>
  <c r="C38" i="6"/>
  <c r="D37" i="6"/>
  <c r="C37" i="6"/>
  <c r="D36" i="6"/>
  <c r="C36" i="6"/>
  <c r="D35" i="6"/>
  <c r="C35" i="6"/>
  <c r="D34" i="6"/>
  <c r="C34" i="6"/>
  <c r="D44" i="5"/>
  <c r="C44" i="5"/>
  <c r="D43" i="5"/>
  <c r="C43" i="5"/>
  <c r="D42" i="5"/>
  <c r="C42" i="5"/>
  <c r="D41" i="5"/>
  <c r="C41" i="5"/>
  <c r="D40" i="5"/>
  <c r="C40" i="5"/>
  <c r="D39" i="5"/>
  <c r="C39" i="5"/>
  <c r="D38" i="5"/>
  <c r="C38" i="5"/>
  <c r="D37" i="5"/>
  <c r="C37" i="5"/>
  <c r="D36" i="5"/>
  <c r="C36" i="5"/>
  <c r="D35" i="5"/>
  <c r="C35" i="5"/>
  <c r="D34" i="5"/>
  <c r="C34" i="5"/>
</calcChain>
</file>

<file path=xl/sharedStrings.xml><?xml version="1.0" encoding="utf-8"?>
<sst xmlns="http://schemas.openxmlformats.org/spreadsheetml/2006/main" count="255" uniqueCount="113">
  <si>
    <t>Сейфовые услуги</t>
  </si>
  <si>
    <t>5.1.2.1.</t>
  </si>
  <si>
    <t>1 день</t>
  </si>
  <si>
    <t>5.1.1.1.</t>
  </si>
  <si>
    <t>1 месяц</t>
  </si>
  <si>
    <t>2 месяца</t>
  </si>
  <si>
    <t>3 месяца</t>
  </si>
  <si>
    <t>4 месяца</t>
  </si>
  <si>
    <t>5 месяцев</t>
  </si>
  <si>
    <t>6 месяцев</t>
  </si>
  <si>
    <t>7 месяцев</t>
  </si>
  <si>
    <t>8 месяцев</t>
  </si>
  <si>
    <t>9 месяцев</t>
  </si>
  <si>
    <t>10 месяцев</t>
  </si>
  <si>
    <t>11 месяцев</t>
  </si>
  <si>
    <t>12 месяцев</t>
  </si>
  <si>
    <t>Маленький (5х20х50)*</t>
  </si>
  <si>
    <t>Средний  (10х20х50)*</t>
  </si>
  <si>
    <t>Большой  (22х22х50)*</t>
  </si>
  <si>
    <t>Гранд (42х26х50)*</t>
  </si>
  <si>
    <t>5.1.2.</t>
  </si>
  <si>
    <t>5.1.3.</t>
  </si>
  <si>
    <t>5.1.1.</t>
  </si>
  <si>
    <t>5.1.3.1</t>
  </si>
  <si>
    <t>Комиссия за замену замка сейфовой ячейки при поломке или утере ключа по вине клиента, в том числе НДС</t>
  </si>
  <si>
    <t>5.1.5.</t>
  </si>
  <si>
    <t xml:space="preserve">Комиссия за ответственное хранение в кладовой Банка при принудительном вскрытии сейфа, в том числе НДС </t>
  </si>
  <si>
    <t>по тарифу за каждый день в зависимости от размера сейфа (ячейки)</t>
  </si>
  <si>
    <t>* Размер ячеек может отличаться в зависимости от сейфового депозитария</t>
  </si>
  <si>
    <t>1 күн</t>
  </si>
  <si>
    <t>1 ай</t>
  </si>
  <si>
    <t>2 ай</t>
  </si>
  <si>
    <t>3 ай</t>
  </si>
  <si>
    <t>4 ай</t>
  </si>
  <si>
    <t>5 ай</t>
  </si>
  <si>
    <t>6 ай</t>
  </si>
  <si>
    <t>7 ай</t>
  </si>
  <si>
    <t>8 ай</t>
  </si>
  <si>
    <t>9 ай</t>
  </si>
  <si>
    <t>10 ай</t>
  </si>
  <si>
    <t>11 ай</t>
  </si>
  <si>
    <t>12 ай</t>
  </si>
  <si>
    <t>Шағын (5х20х50)*</t>
  </si>
  <si>
    <t>Орташа  (10х20х50)*</t>
  </si>
  <si>
    <t>Үлкен  (22х22х50)*</t>
  </si>
  <si>
    <t>Сейф қызметтері</t>
  </si>
  <si>
    <t xml:space="preserve">Сейфті жалға алу (алдын ала төлеу талабымен), ҚҚС-ны есепке ала отырып, теңгемен  </t>
  </si>
  <si>
    <t xml:space="preserve">Клиенттің кінәсінен кілттің сынуы немесе жоғалуы кезінде сейф ұяшығының құлпын ауыстыру үшін алынатын комиссия, оның ішінде ҚҚС </t>
  </si>
  <si>
    <t>*Ұяшықтардың мөлшері сейф депозитарийіне байланысты өзгеруі мүмкін</t>
  </si>
  <si>
    <t>сейфтің (ұяшықтың) мөлшеріне байланысты әрбір күн үшін тариф бойынша</t>
  </si>
  <si>
    <t>Safe deposit box services</t>
  </si>
  <si>
    <t xml:space="preserve"> Safe deposit box rental (on a prepaid basis), in KZT, including VAT</t>
  </si>
  <si>
    <t>1 day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</si>
  <si>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</si>
  <si>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</si>
  <si>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</si>
  <si>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</si>
  <si>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</si>
  <si>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</si>
  <si>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</si>
  <si>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</si>
  <si>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</si>
  <si>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</si>
  <si>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</si>
  <si>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</si>
  <si>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Small (5х20х50)*</t>
  </si>
  <si>
    <t>Medium  (10х20х50)*</t>
  </si>
  <si>
    <t>Large  (22х22х50)*</t>
  </si>
  <si>
    <t>Grand (42х26х50)*</t>
  </si>
  <si>
    <t>Fee for replacement of safe deposit box lock if the key is broken or lost due to the customer's fault, including VAT</t>
  </si>
  <si>
    <t>Fee for safe custody at the Bank's vault in case of forced opening of the safe deposit box, including VAT</t>
  </si>
  <si>
    <t>as per the tariff rate for each day depending on the safe deposit box size</t>
  </si>
  <si>
    <t>* The safe deposit box size may vary depending on the safe depository.</t>
  </si>
  <si>
    <t>500 за каждый день хранения</t>
  </si>
  <si>
    <t xml:space="preserve">5.1.5.1 </t>
  </si>
  <si>
    <t>5.1.5.2</t>
  </si>
  <si>
    <t>5.1.5.3</t>
  </si>
  <si>
    <t>Штраф за несвоевременную оплату аренды сейфа (ячейки)</t>
  </si>
  <si>
    <t>Аренда сейфа для роботизированного (автоматизированного) депозитария (на условиях предоплаты), в тенге с учетом НДС</t>
  </si>
  <si>
    <t>5.1.4.</t>
  </si>
  <si>
    <t>Иные комиссии в тенге</t>
  </si>
  <si>
    <t>Средний  (15х23х32)</t>
  </si>
  <si>
    <t>Маленький (11х23х32)</t>
  </si>
  <si>
    <t>Большой (18х23x32)</t>
  </si>
  <si>
    <t>5.1.4.1</t>
  </si>
  <si>
    <t>Взимаемая комиссия</t>
  </si>
  <si>
    <t>500 тг., сақталатын әрбір күн үшін</t>
  </si>
  <si>
    <t>Шағын (11х23х32)</t>
  </si>
  <si>
    <t>Орташа  (15х23х32)</t>
  </si>
  <si>
    <t>Үлкен (18х23x32)</t>
  </si>
  <si>
    <t>Small (11х23х32)</t>
  </si>
  <si>
    <t>Medium (15х23х32)</t>
  </si>
  <si>
    <t>Large (18х23x32)</t>
  </si>
  <si>
    <t>500 for each day of safekeeping</t>
  </si>
  <si>
    <t xml:space="preserve">Сейфті мәжбүрлеп ашқан кезде Банктің қоймасында жауапты сақтағаны үшін алынатын айыппұл, оның ішінде ҚҚС </t>
  </si>
  <si>
    <t>Алынатын комиссия</t>
  </si>
  <si>
    <t>Сейфті (ұяшықты) жалдау ақысын уақытылы төлемегені үшін алынатын комиссия</t>
  </si>
  <si>
    <t>Fee for late payment of safe deposit box rental</t>
  </si>
  <si>
    <t>Басқа комиссиялар теңгемен</t>
  </si>
  <si>
    <t>Роботтандырылған (автоматтандырылған) депозитарий үшін сейф жалдау (алдын ала төлем шарттарымен), ҚҚС-ны қоса есептегенде теңгемен</t>
  </si>
  <si>
    <t>Safe deposit box rental for the robotic (automated) depository (on a prepayment basis), in KZT including VAT</t>
  </si>
  <si>
    <t>Other fees in KZT</t>
  </si>
  <si>
    <t>Chargeable fee</t>
  </si>
  <si>
    <t>Аренда сейфа для Отделений Private и 1202, 0101  (на условиях предоплаты), в тенге с учетом НДС</t>
  </si>
  <si>
    <t>Аренда сейфа для Отделения Private+ (на условиях предоплаты), в тенге с учетом НДС</t>
  </si>
  <si>
    <t>Private+ бөлімшесі үшін сейфті жалға алу (алдын ала төлем жасау талаптарымен), ҚҚС-ны қоса есептегенде теңгемен</t>
  </si>
  <si>
    <t>Safe deposit box rental for Private+ Banking Outlet (on a prepaid basis), in KZT, including VAT</t>
  </si>
  <si>
    <t>Safe deposit box rental for Private and 1202, 0101 Banking Outlets (on a prepaid basis), in KZT, including VAT</t>
  </si>
  <si>
    <t>Private және 1202, 0101 бөлімшелері үшін сейфті жалға алу (алдын ала төлем жасау талаптарымен), ҚҚС-ны қоса есептегенде теңгемен</t>
  </si>
  <si>
    <t>Аренда сейфа (на условиях предоплаты), в тенге с учетом НДС</t>
  </si>
  <si>
    <t>Приложение № 1 
к решению ПДК по тарифам/продуктам/услугам № 234/2025/ПДКТПУ от 26.12.2025 г.</t>
  </si>
  <si>
    <t>Тарифтер/өнімдер/қызметтер бойынша ЖТК-ның № 234/2025/ПДКТПУ 2025 жылғы 26 желтоқсандағы шешіміне
1-қосымша</t>
  </si>
  <si>
    <t xml:space="preserve">Attachment 1 
to the Decision of the Product / Tariff / Service Committee No. 234/2025/PDK-TPS dated 26 December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</si>
</sst>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1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94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3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2" borderId="10" xfId="3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0" fillId="2" borderId="1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1" fillId="0" borderId="1" xfId="3" applyFont="1" applyBorder="1" applyAlignment="1">
      <alignment horizontal="left" vertical="center" wrapText="1"/>
    </xf>
    <xf numFmtId="3" fontId="11" fillId="0" borderId="1" xfId="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1" fillId="0" borderId="1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4" fontId="7" fillId="0" borderId="1" xfId="3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3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/>
    </xf>
    <xf numFmtId="3" fontId="11" fillId="2" borderId="2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center" vertical="center" wrapText="1"/>
    </xf>
    <xf numFmtId="3" fontId="11" fillId="2" borderId="12" xfId="0" applyNumberFormat="1" applyFont="1" applyFill="1" applyBorder="1" applyAlignment="1">
      <alignment horizontal="center" vertical="center" wrapText="1"/>
    </xf>
    <xf numFmtId="3" fontId="11" fillId="2" borderId="11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right" wrapText="1"/>
    </xf>
    <xf numFmtId="0" fontId="7" fillId="0" borderId="12" xfId="0" applyFont="1" applyBorder="1" applyAlignment="1">
      <alignment horizontal="right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11" fillId="2" borderId="6" xfId="3" applyNumberFormat="1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Пояснение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showGridLines="0" tabSelected="1" topLeftCell="A26" workbookViewId="0">
      <selection activeCell="K7" sqref="K7"/>
    </sheetView>
  </sheetViews>
  <sheetFormatPr defaultColWidth="9.109375" defaultRowHeight="15.6"/>
  <cols>
    <col min="1" max="1" width="12.109375" style="1" customWidth="1"/>
    <col min="2" max="2" width="51" style="1" customWidth="1"/>
    <col min="3" max="3" width="14.88671875" style="2" customWidth="1"/>
    <col min="4" max="4" width="14.5546875" style="2" customWidth="1"/>
    <col min="5" max="5" width="13.6640625" style="2" customWidth="1"/>
    <col min="6" max="6" width="12.44140625" style="2" customWidth="1"/>
    <col min="7" max="16384" width="9.109375" style="1"/>
  </cols>
  <sheetData>
    <row r="1" spans="1:6" ht="31.5" customHeight="1">
      <c r="A1" s="48" t="s">
        <v>110</v>
      </c>
      <c r="B1" s="48"/>
      <c r="C1" s="48"/>
      <c r="D1" s="48"/>
      <c r="E1" s="48"/>
      <c r="F1" s="48"/>
    </row>
    <row r="2" spans="1:6" ht="15" customHeight="1">
      <c r="A2" s="53" t="s">
        <v>0</v>
      </c>
      <c r="B2" s="54"/>
      <c r="C2" s="54"/>
      <c r="D2" s="54"/>
      <c r="E2" s="54"/>
      <c r="F2" s="55"/>
    </row>
    <row r="3" spans="1:6" ht="32.25" customHeight="1">
      <c r="A3" s="29" t="s">
        <v>22</v>
      </c>
      <c r="B3" s="30" t="s">
        <v>109</v>
      </c>
      <c r="C3" s="31" t="s">
        <v>16</v>
      </c>
      <c r="D3" s="28" t="s">
        <v>17</v>
      </c>
      <c r="E3" s="28" t="s">
        <v>18</v>
      </c>
      <c r="F3" s="28" t="s">
        <v>19</v>
      </c>
    </row>
    <row r="4" spans="1:6" ht="13.8">
      <c r="A4" s="52" t="s">
        <v>3</v>
      </c>
      <c r="B4" s="32" t="s">
        <v>2</v>
      </c>
      <c r="C4" s="46">
        <v>500</v>
      </c>
      <c r="D4" s="46">
        <v>600</v>
      </c>
      <c r="E4" s="46">
        <v>800</v>
      </c>
      <c r="F4" s="36">
        <v>1100</v>
      </c>
    </row>
    <row r="5" spans="1:6" ht="13.8">
      <c r="A5" s="52"/>
      <c r="B5" s="32" t="s">
        <v>4</v>
      </c>
      <c r="C5" s="35">
        <v>5000</v>
      </c>
      <c r="D5" s="36">
        <v>7000</v>
      </c>
      <c r="E5" s="36">
        <v>9000</v>
      </c>
      <c r="F5" s="36">
        <v>11000</v>
      </c>
    </row>
    <row r="6" spans="1:6" ht="15" customHeight="1">
      <c r="A6" s="52"/>
      <c r="B6" s="32" t="s">
        <v>5</v>
      </c>
      <c r="C6" s="35">
        <v>7200</v>
      </c>
      <c r="D6" s="36">
        <v>10400</v>
      </c>
      <c r="E6" s="36">
        <v>14600</v>
      </c>
      <c r="F6" s="36">
        <v>20800</v>
      </c>
    </row>
    <row r="7" spans="1:6" ht="13.8">
      <c r="A7" s="52"/>
      <c r="B7" s="32" t="s">
        <v>6</v>
      </c>
      <c r="C7" s="35">
        <v>10800</v>
      </c>
      <c r="D7" s="36">
        <v>15600</v>
      </c>
      <c r="E7" s="36">
        <v>21900</v>
      </c>
      <c r="F7" s="36">
        <v>31200</v>
      </c>
    </row>
    <row r="8" spans="1:6" ht="13.8">
      <c r="A8" s="52"/>
      <c r="B8" s="32" t="s">
        <v>7</v>
      </c>
      <c r="C8" s="35">
        <v>14400</v>
      </c>
      <c r="D8" s="36">
        <v>20800</v>
      </c>
      <c r="E8" s="36">
        <v>29200</v>
      </c>
      <c r="F8" s="36">
        <v>41600</v>
      </c>
    </row>
    <row r="9" spans="1:6" ht="15" customHeight="1">
      <c r="A9" s="52"/>
      <c r="B9" s="32" t="s">
        <v>8</v>
      </c>
      <c r="C9" s="35">
        <v>18000</v>
      </c>
      <c r="D9" s="36">
        <v>26000</v>
      </c>
      <c r="E9" s="36">
        <v>36500</v>
      </c>
      <c r="F9" s="36">
        <v>52000</v>
      </c>
    </row>
    <row r="10" spans="1:6" ht="13.8">
      <c r="A10" s="52"/>
      <c r="B10" s="32" t="s">
        <v>9</v>
      </c>
      <c r="C10" s="35">
        <v>21600</v>
      </c>
      <c r="D10" s="36">
        <v>31200</v>
      </c>
      <c r="E10" s="36">
        <v>43800</v>
      </c>
      <c r="F10" s="36">
        <v>62400</v>
      </c>
    </row>
    <row r="11" spans="1:6" ht="13.8">
      <c r="A11" s="52"/>
      <c r="B11" s="32" t="s">
        <v>10</v>
      </c>
      <c r="C11" s="35">
        <v>23100</v>
      </c>
      <c r="D11" s="36">
        <v>35000</v>
      </c>
      <c r="E11" s="36">
        <v>48300</v>
      </c>
      <c r="F11" s="36">
        <v>65800</v>
      </c>
    </row>
    <row r="12" spans="1:6" ht="15" customHeight="1">
      <c r="A12" s="52"/>
      <c r="B12" s="32" t="s">
        <v>11</v>
      </c>
      <c r="C12" s="35">
        <v>24800</v>
      </c>
      <c r="D12" s="36">
        <v>38400</v>
      </c>
      <c r="E12" s="36">
        <v>52000</v>
      </c>
      <c r="F12" s="36">
        <v>75200</v>
      </c>
    </row>
    <row r="13" spans="1:6" ht="13.8">
      <c r="A13" s="52"/>
      <c r="B13" s="32" t="s">
        <v>12</v>
      </c>
      <c r="C13" s="35">
        <v>27900</v>
      </c>
      <c r="D13" s="36">
        <v>43200</v>
      </c>
      <c r="E13" s="36">
        <v>58500</v>
      </c>
      <c r="F13" s="36">
        <v>84600</v>
      </c>
    </row>
    <row r="14" spans="1:6" ht="13.8">
      <c r="A14" s="52"/>
      <c r="B14" s="32" t="s">
        <v>13</v>
      </c>
      <c r="C14" s="35">
        <v>31000</v>
      </c>
      <c r="D14" s="36">
        <v>48000</v>
      </c>
      <c r="E14" s="36">
        <v>65000</v>
      </c>
      <c r="F14" s="36">
        <v>94000</v>
      </c>
    </row>
    <row r="15" spans="1:6" ht="13.8">
      <c r="A15" s="52"/>
      <c r="B15" s="32" t="s">
        <v>14</v>
      </c>
      <c r="C15" s="35">
        <v>34100</v>
      </c>
      <c r="D15" s="36">
        <v>52800</v>
      </c>
      <c r="E15" s="36">
        <v>71500</v>
      </c>
      <c r="F15" s="36">
        <v>103400</v>
      </c>
    </row>
    <row r="16" spans="1:6" ht="15" customHeight="1">
      <c r="A16" s="52"/>
      <c r="B16" s="32" t="s">
        <v>15</v>
      </c>
      <c r="C16" s="35">
        <v>37200</v>
      </c>
      <c r="D16" s="36">
        <v>57600</v>
      </c>
      <c r="E16" s="36">
        <v>78000</v>
      </c>
      <c r="F16" s="36">
        <v>112800</v>
      </c>
    </row>
    <row r="17" spans="1:6" ht="39.75" customHeight="1">
      <c r="A17" s="29" t="s">
        <v>20</v>
      </c>
      <c r="B17" s="41" t="s">
        <v>103</v>
      </c>
      <c r="C17" s="31" t="s">
        <v>16</v>
      </c>
      <c r="D17" s="28" t="s">
        <v>17</v>
      </c>
      <c r="E17" s="28" t="s">
        <v>18</v>
      </c>
      <c r="F17" s="28" t="s">
        <v>19</v>
      </c>
    </row>
    <row r="18" spans="1:6" ht="13.8" customHeight="1">
      <c r="A18" s="56" t="s">
        <v>1</v>
      </c>
      <c r="B18" s="32" t="s">
        <v>2</v>
      </c>
      <c r="C18" s="47">
        <v>1000</v>
      </c>
      <c r="D18" s="47">
        <v>1500</v>
      </c>
      <c r="E18" s="47">
        <v>2000</v>
      </c>
      <c r="F18" s="35">
        <v>2500</v>
      </c>
    </row>
    <row r="19" spans="1:6" ht="15" customHeight="1">
      <c r="A19" s="56"/>
      <c r="B19" s="32" t="s">
        <v>4</v>
      </c>
      <c r="C19" s="36">
        <v>10000</v>
      </c>
      <c r="D19" s="36">
        <v>15000</v>
      </c>
      <c r="E19" s="36">
        <v>20000</v>
      </c>
      <c r="F19" s="35">
        <v>30000</v>
      </c>
    </row>
    <row r="20" spans="1:6" ht="15" customHeight="1">
      <c r="A20" s="56"/>
      <c r="B20" s="32" t="s">
        <v>5</v>
      </c>
      <c r="C20" s="36">
        <v>14000</v>
      </c>
      <c r="D20" s="36">
        <v>20000</v>
      </c>
      <c r="E20" s="36">
        <v>28000</v>
      </c>
      <c r="F20" s="35">
        <v>42000</v>
      </c>
    </row>
    <row r="21" spans="1:6" ht="15" customHeight="1">
      <c r="A21" s="56"/>
      <c r="B21" s="32" t="s">
        <v>6</v>
      </c>
      <c r="C21" s="36">
        <v>16500</v>
      </c>
      <c r="D21" s="36">
        <v>24000</v>
      </c>
      <c r="E21" s="36">
        <v>33000</v>
      </c>
      <c r="F21" s="35">
        <v>52500</v>
      </c>
    </row>
    <row r="22" spans="1:6" ht="15" customHeight="1">
      <c r="A22" s="56"/>
      <c r="B22" s="32" t="s">
        <v>7</v>
      </c>
      <c r="C22" s="36">
        <v>22000</v>
      </c>
      <c r="D22" s="36">
        <v>32000</v>
      </c>
      <c r="E22" s="36">
        <v>44000</v>
      </c>
      <c r="F22" s="35">
        <v>62000</v>
      </c>
    </row>
    <row r="23" spans="1:6" ht="15" customHeight="1">
      <c r="A23" s="56"/>
      <c r="B23" s="32" t="s">
        <v>8</v>
      </c>
      <c r="C23" s="36">
        <v>27500</v>
      </c>
      <c r="D23" s="36">
        <v>40000</v>
      </c>
      <c r="E23" s="36">
        <v>50000</v>
      </c>
      <c r="F23" s="35">
        <v>72500</v>
      </c>
    </row>
    <row r="24" spans="1:6" ht="15" customHeight="1">
      <c r="A24" s="56"/>
      <c r="B24" s="32" t="s">
        <v>9</v>
      </c>
      <c r="C24" s="36">
        <v>33000</v>
      </c>
      <c r="D24" s="36">
        <v>42000</v>
      </c>
      <c r="E24" s="36">
        <v>57000</v>
      </c>
      <c r="F24" s="35">
        <v>84000</v>
      </c>
    </row>
    <row r="25" spans="1:6" ht="15" customHeight="1">
      <c r="A25" s="56"/>
      <c r="B25" s="32" t="s">
        <v>10</v>
      </c>
      <c r="C25" s="36">
        <v>31500</v>
      </c>
      <c r="D25" s="36">
        <v>49000</v>
      </c>
      <c r="E25" s="36">
        <v>66500</v>
      </c>
      <c r="F25" s="35">
        <v>91000</v>
      </c>
    </row>
    <row r="26" spans="1:6" ht="15" customHeight="1">
      <c r="A26" s="56"/>
      <c r="B26" s="32" t="s">
        <v>11</v>
      </c>
      <c r="C26" s="36">
        <v>36000</v>
      </c>
      <c r="D26" s="36">
        <v>52000</v>
      </c>
      <c r="E26" s="36">
        <v>76000</v>
      </c>
      <c r="F26" s="35">
        <v>104000</v>
      </c>
    </row>
    <row r="27" spans="1:6" ht="15" customHeight="1">
      <c r="A27" s="56"/>
      <c r="B27" s="32" t="s">
        <v>12</v>
      </c>
      <c r="C27" s="36">
        <v>40500</v>
      </c>
      <c r="D27" s="36">
        <v>58500</v>
      </c>
      <c r="E27" s="36">
        <v>85500</v>
      </c>
      <c r="F27" s="35">
        <v>117000</v>
      </c>
    </row>
    <row r="28" spans="1:6" ht="15" customHeight="1">
      <c r="A28" s="56"/>
      <c r="B28" s="32" t="s">
        <v>13</v>
      </c>
      <c r="C28" s="36">
        <v>45000</v>
      </c>
      <c r="D28" s="36">
        <v>65000</v>
      </c>
      <c r="E28" s="36">
        <v>90000</v>
      </c>
      <c r="F28" s="35">
        <v>120000</v>
      </c>
    </row>
    <row r="29" spans="1:6" ht="15" customHeight="1">
      <c r="A29" s="56"/>
      <c r="B29" s="32" t="s">
        <v>14</v>
      </c>
      <c r="C29" s="36">
        <v>49500</v>
      </c>
      <c r="D29" s="36">
        <v>66000</v>
      </c>
      <c r="E29" s="36">
        <v>99000</v>
      </c>
      <c r="F29" s="35">
        <v>132000</v>
      </c>
    </row>
    <row r="30" spans="1:6" ht="15" customHeight="1">
      <c r="A30" s="56"/>
      <c r="B30" s="32" t="s">
        <v>15</v>
      </c>
      <c r="C30" s="36">
        <v>54000</v>
      </c>
      <c r="D30" s="36">
        <v>72000</v>
      </c>
      <c r="E30" s="36">
        <v>102000</v>
      </c>
      <c r="F30" s="35">
        <v>144000</v>
      </c>
    </row>
    <row r="31" spans="1:6" ht="30.75" customHeight="1">
      <c r="A31" s="33" t="s">
        <v>21</v>
      </c>
      <c r="B31" s="34" t="s">
        <v>104</v>
      </c>
      <c r="C31" s="10" t="s">
        <v>16</v>
      </c>
      <c r="D31" s="11" t="s">
        <v>17</v>
      </c>
      <c r="E31" s="58" t="s">
        <v>18</v>
      </c>
      <c r="F31" s="58"/>
    </row>
    <row r="32" spans="1:6" ht="15" customHeight="1">
      <c r="A32" s="57" t="s">
        <v>23</v>
      </c>
      <c r="B32" s="42" t="s">
        <v>2</v>
      </c>
      <c r="C32" s="43">
        <v>5000</v>
      </c>
      <c r="D32" s="43">
        <v>6000</v>
      </c>
      <c r="E32" s="59">
        <v>7000</v>
      </c>
      <c r="F32" s="59"/>
    </row>
    <row r="33" spans="1:6" ht="15" customHeight="1">
      <c r="A33" s="57"/>
      <c r="B33" s="44" t="s">
        <v>4</v>
      </c>
      <c r="C33" s="20">
        <v>15000</v>
      </c>
      <c r="D33" s="21">
        <v>20000</v>
      </c>
      <c r="E33" s="60">
        <v>30000</v>
      </c>
      <c r="F33" s="60"/>
    </row>
    <row r="34" spans="1:6" ht="15" customHeight="1">
      <c r="A34" s="57"/>
      <c r="B34" s="44" t="s">
        <v>5</v>
      </c>
      <c r="C34" s="20">
        <f>2*10000</f>
        <v>20000</v>
      </c>
      <c r="D34" s="21">
        <f>2*13000</f>
        <v>26000</v>
      </c>
      <c r="E34" s="60">
        <v>36000</v>
      </c>
      <c r="F34" s="60"/>
    </row>
    <row r="35" spans="1:6" ht="15" customHeight="1">
      <c r="A35" s="57"/>
      <c r="B35" s="44" t="s">
        <v>6</v>
      </c>
      <c r="C35" s="20">
        <f>3*9000</f>
        <v>27000</v>
      </c>
      <c r="D35" s="21">
        <f>3*11000</f>
        <v>33000</v>
      </c>
      <c r="E35" s="60">
        <v>42000</v>
      </c>
      <c r="F35" s="60"/>
    </row>
    <row r="36" spans="1:6" ht="15" customHeight="1">
      <c r="A36" s="57"/>
      <c r="B36" s="44" t="s">
        <v>7</v>
      </c>
      <c r="C36" s="20">
        <f>4*8000</f>
        <v>32000</v>
      </c>
      <c r="D36" s="21">
        <f>4*9000</f>
        <v>36000</v>
      </c>
      <c r="E36" s="60">
        <v>48000</v>
      </c>
      <c r="F36" s="60"/>
    </row>
    <row r="37" spans="1:6" ht="15" customHeight="1">
      <c r="A37" s="57"/>
      <c r="B37" s="44" t="s">
        <v>8</v>
      </c>
      <c r="C37" s="20">
        <f>5*7000</f>
        <v>35000</v>
      </c>
      <c r="D37" s="21">
        <f>5*9000</f>
        <v>45000</v>
      </c>
      <c r="E37" s="60">
        <v>55000</v>
      </c>
      <c r="F37" s="60"/>
    </row>
    <row r="38" spans="1:6" ht="15" customHeight="1">
      <c r="A38" s="57"/>
      <c r="B38" s="44" t="s">
        <v>9</v>
      </c>
      <c r="C38" s="20">
        <f>6*6000</f>
        <v>36000</v>
      </c>
      <c r="D38" s="21">
        <f>6*8000</f>
        <v>48000</v>
      </c>
      <c r="E38" s="61">
        <v>60000</v>
      </c>
      <c r="F38" s="61"/>
    </row>
    <row r="39" spans="1:6" ht="15" customHeight="1">
      <c r="A39" s="57"/>
      <c r="B39" s="44" t="s">
        <v>10</v>
      </c>
      <c r="C39" s="20">
        <f>7*6000</f>
        <v>42000</v>
      </c>
      <c r="D39" s="21">
        <f>7*8000</f>
        <v>56000</v>
      </c>
      <c r="E39" s="61">
        <v>70000</v>
      </c>
      <c r="F39" s="61"/>
    </row>
    <row r="40" spans="1:6" ht="15" customHeight="1">
      <c r="A40" s="57"/>
      <c r="B40" s="44" t="s">
        <v>11</v>
      </c>
      <c r="C40" s="20">
        <f>8*6000</f>
        <v>48000</v>
      </c>
      <c r="D40" s="21">
        <f>8*8000</f>
        <v>64000</v>
      </c>
      <c r="E40" s="61">
        <v>76000</v>
      </c>
      <c r="F40" s="61"/>
    </row>
    <row r="41" spans="1:6" ht="15" customHeight="1">
      <c r="A41" s="57"/>
      <c r="B41" s="44" t="s">
        <v>12</v>
      </c>
      <c r="C41" s="20">
        <f>9*6000</f>
        <v>54000</v>
      </c>
      <c r="D41" s="21">
        <f>9*7000</f>
        <v>63000</v>
      </c>
      <c r="E41" s="60">
        <v>81000</v>
      </c>
      <c r="F41" s="60"/>
    </row>
    <row r="42" spans="1:6" ht="15" customHeight="1">
      <c r="A42" s="57"/>
      <c r="B42" s="44" t="s">
        <v>13</v>
      </c>
      <c r="C42" s="20">
        <f>10*6000</f>
        <v>60000</v>
      </c>
      <c r="D42" s="21">
        <f>10*7000</f>
        <v>70000</v>
      </c>
      <c r="E42" s="60">
        <v>90000</v>
      </c>
      <c r="F42" s="60"/>
    </row>
    <row r="43" spans="1:6" ht="15" customHeight="1">
      <c r="A43" s="57"/>
      <c r="B43" s="44" t="s">
        <v>14</v>
      </c>
      <c r="C43" s="20">
        <f>11*6000</f>
        <v>66000</v>
      </c>
      <c r="D43" s="21">
        <f>11*7000</f>
        <v>77000</v>
      </c>
      <c r="E43" s="60">
        <v>99000</v>
      </c>
      <c r="F43" s="60"/>
    </row>
    <row r="44" spans="1:6" ht="15" customHeight="1">
      <c r="A44" s="57"/>
      <c r="B44" s="44" t="s">
        <v>15</v>
      </c>
      <c r="C44" s="20">
        <f>12*6000</f>
        <v>72000</v>
      </c>
      <c r="D44" s="21">
        <f>12*7000</f>
        <v>84000</v>
      </c>
      <c r="E44" s="60">
        <v>108000</v>
      </c>
      <c r="F44" s="60"/>
    </row>
    <row r="45" spans="1:6" ht="42" customHeight="1">
      <c r="A45" s="10" t="s">
        <v>79</v>
      </c>
      <c r="B45" s="34" t="s">
        <v>78</v>
      </c>
      <c r="C45" s="10" t="s">
        <v>82</v>
      </c>
      <c r="D45" s="11" t="s">
        <v>81</v>
      </c>
      <c r="E45" s="58" t="s">
        <v>83</v>
      </c>
      <c r="F45" s="58"/>
    </row>
    <row r="46" spans="1:6" ht="15" customHeight="1">
      <c r="A46" s="57" t="s">
        <v>84</v>
      </c>
      <c r="B46" s="42" t="s">
        <v>2</v>
      </c>
      <c r="C46" s="35">
        <v>2000</v>
      </c>
      <c r="D46" s="36">
        <v>3000</v>
      </c>
      <c r="E46" s="63">
        <v>5000</v>
      </c>
      <c r="F46" s="63"/>
    </row>
    <row r="47" spans="1:6" ht="15" customHeight="1">
      <c r="A47" s="57"/>
      <c r="B47" s="44" t="s">
        <v>4</v>
      </c>
      <c r="C47" s="35">
        <v>10000</v>
      </c>
      <c r="D47" s="36">
        <v>15000</v>
      </c>
      <c r="E47" s="63">
        <v>20000</v>
      </c>
      <c r="F47" s="63"/>
    </row>
    <row r="48" spans="1:6" ht="15" customHeight="1">
      <c r="A48" s="57"/>
      <c r="B48" s="44" t="s">
        <v>6</v>
      </c>
      <c r="C48" s="35">
        <v>21000</v>
      </c>
      <c r="D48" s="36">
        <v>30000</v>
      </c>
      <c r="E48" s="63">
        <v>39000</v>
      </c>
      <c r="F48" s="63"/>
    </row>
    <row r="49" spans="1:6" ht="15" customHeight="1">
      <c r="A49" s="57"/>
      <c r="B49" s="44" t="s">
        <v>9</v>
      </c>
      <c r="C49" s="35">
        <v>36000</v>
      </c>
      <c r="D49" s="36">
        <v>54000</v>
      </c>
      <c r="E49" s="63">
        <v>72000</v>
      </c>
      <c r="F49" s="63"/>
    </row>
    <row r="50" spans="1:6" ht="15" customHeight="1">
      <c r="A50" s="57"/>
      <c r="B50" s="44" t="s">
        <v>12</v>
      </c>
      <c r="C50" s="35">
        <v>54000</v>
      </c>
      <c r="D50" s="36">
        <v>81000</v>
      </c>
      <c r="E50" s="63">
        <v>108000</v>
      </c>
      <c r="F50" s="63"/>
    </row>
    <row r="51" spans="1:6" ht="15" customHeight="1">
      <c r="A51" s="57"/>
      <c r="B51" s="44" t="s">
        <v>15</v>
      </c>
      <c r="C51" s="35">
        <v>72000</v>
      </c>
      <c r="D51" s="36">
        <v>108000</v>
      </c>
      <c r="E51" s="63">
        <v>144000</v>
      </c>
      <c r="F51" s="63"/>
    </row>
    <row r="52" spans="1:6" ht="15" customHeight="1">
      <c r="A52" s="45" t="s">
        <v>25</v>
      </c>
      <c r="B52" s="34" t="s">
        <v>80</v>
      </c>
      <c r="C52" s="62" t="s">
        <v>85</v>
      </c>
      <c r="D52" s="62"/>
      <c r="E52" s="62"/>
      <c r="F52" s="62"/>
    </row>
    <row r="53" spans="1:6" ht="42" customHeight="1">
      <c r="A53" s="28" t="s">
        <v>74</v>
      </c>
      <c r="B53" s="32" t="s">
        <v>24</v>
      </c>
      <c r="C53" s="49">
        <v>50000</v>
      </c>
      <c r="D53" s="50"/>
      <c r="E53" s="50"/>
      <c r="F53" s="50"/>
    </row>
    <row r="54" spans="1:6" ht="28.2" customHeight="1">
      <c r="A54" s="14" t="s">
        <v>75</v>
      </c>
      <c r="B54" s="15" t="s">
        <v>26</v>
      </c>
      <c r="C54" s="51" t="s">
        <v>73</v>
      </c>
      <c r="D54" s="51"/>
      <c r="E54" s="51"/>
      <c r="F54" s="51"/>
    </row>
    <row r="55" spans="1:6" ht="27.6">
      <c r="A55" s="16" t="s">
        <v>76</v>
      </c>
      <c r="B55" s="15" t="s">
        <v>77</v>
      </c>
      <c r="C55" s="50" t="s">
        <v>27</v>
      </c>
      <c r="D55" s="50"/>
      <c r="E55" s="50"/>
      <c r="F55" s="50"/>
    </row>
    <row r="56" spans="1:6" ht="13.8">
      <c r="A56" s="37" t="s">
        <v>28</v>
      </c>
      <c r="B56" s="17"/>
      <c r="C56" s="18"/>
      <c r="D56" s="18"/>
      <c r="E56" s="18"/>
      <c r="F56" s="18"/>
    </row>
    <row r="57" spans="1:6" ht="14.4">
      <c r="A57" s="38"/>
      <c r="B57" s="38"/>
      <c r="C57" s="39"/>
      <c r="D57" s="39"/>
      <c r="E57" s="39"/>
      <c r="F57" s="39"/>
    </row>
    <row r="58" spans="1:6">
      <c r="A58" s="38"/>
      <c r="B58" s="38"/>
      <c r="C58" s="40"/>
      <c r="D58" s="40"/>
      <c r="E58" s="40"/>
      <c r="F58" s="40"/>
    </row>
  </sheetData>
  <mergeCells count="31">
    <mergeCell ref="A46:A51"/>
    <mergeCell ref="E45:F45"/>
    <mergeCell ref="C52:F52"/>
    <mergeCell ref="E46:F46"/>
    <mergeCell ref="E47:F47"/>
    <mergeCell ref="E51:F51"/>
    <mergeCell ref="E50:F50"/>
    <mergeCell ref="E49:F49"/>
    <mergeCell ref="E48:F48"/>
    <mergeCell ref="E44:F44"/>
    <mergeCell ref="E39:F39"/>
    <mergeCell ref="E40:F40"/>
    <mergeCell ref="E41:F41"/>
    <mergeCell ref="E42:F42"/>
    <mergeCell ref="E43:F43"/>
    <mergeCell ref="A1:F1"/>
    <mergeCell ref="C53:F53"/>
    <mergeCell ref="C55:F55"/>
    <mergeCell ref="C54:F54"/>
    <mergeCell ref="A4:A16"/>
    <mergeCell ref="A2:F2"/>
    <mergeCell ref="A18:A30"/>
    <mergeCell ref="A32:A44"/>
    <mergeCell ref="E31:F31"/>
    <mergeCell ref="E32:F32"/>
    <mergeCell ref="E33:F33"/>
    <mergeCell ref="E34:F34"/>
    <mergeCell ref="E35:F35"/>
    <mergeCell ref="E36:F36"/>
    <mergeCell ref="E37:F37"/>
    <mergeCell ref="E38:F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J12" sqref="J12"/>
    </sheetView>
  </sheetViews>
  <sheetFormatPr defaultRowHeight="14.4"/>
  <cols>
    <col min="2" max="2" width="48.6640625" customWidth="1"/>
    <col min="3" max="3" width="13.33203125" customWidth="1"/>
    <col min="4" max="4" width="13.44140625" customWidth="1"/>
    <col min="5" max="5" width="13.109375" customWidth="1"/>
    <col min="6" max="6" width="13.6640625" customWidth="1"/>
  </cols>
  <sheetData>
    <row r="1" spans="1:10" ht="28.8" customHeight="1">
      <c r="A1" s="76" t="s">
        <v>111</v>
      </c>
      <c r="B1" s="77"/>
      <c r="C1" s="77"/>
      <c r="D1" s="77"/>
      <c r="E1" s="77"/>
      <c r="F1" s="77"/>
    </row>
    <row r="2" spans="1:10">
      <c r="A2" s="84" t="s">
        <v>45</v>
      </c>
      <c r="B2" s="85"/>
      <c r="C2" s="85"/>
      <c r="D2" s="85"/>
      <c r="E2" s="85"/>
      <c r="F2" s="86"/>
    </row>
    <row r="3" spans="1:10" ht="41.4">
      <c r="A3" s="7" t="s">
        <v>22</v>
      </c>
      <c r="B3" s="22" t="s">
        <v>46</v>
      </c>
      <c r="C3" s="23" t="s">
        <v>42</v>
      </c>
      <c r="D3" s="4" t="s">
        <v>43</v>
      </c>
      <c r="E3" s="4" t="s">
        <v>44</v>
      </c>
      <c r="F3" s="4" t="s">
        <v>19</v>
      </c>
    </row>
    <row r="4" spans="1:10">
      <c r="A4" s="87" t="s">
        <v>3</v>
      </c>
      <c r="B4" s="5" t="s">
        <v>29</v>
      </c>
      <c r="C4" s="46">
        <v>500</v>
      </c>
      <c r="D4" s="46">
        <v>600</v>
      </c>
      <c r="E4" s="46">
        <v>800</v>
      </c>
      <c r="F4" s="36">
        <v>1100</v>
      </c>
    </row>
    <row r="5" spans="1:10">
      <c r="A5" s="87"/>
      <c r="B5" s="5" t="s">
        <v>30</v>
      </c>
      <c r="C5" s="35">
        <v>5000</v>
      </c>
      <c r="D5" s="36">
        <v>7000</v>
      </c>
      <c r="E5" s="36">
        <v>9000</v>
      </c>
      <c r="F5" s="36">
        <v>11000</v>
      </c>
      <c r="H5" s="3"/>
      <c r="I5" s="3"/>
      <c r="J5" s="3"/>
    </row>
    <row r="6" spans="1:10">
      <c r="A6" s="87"/>
      <c r="B6" s="5" t="s">
        <v>31</v>
      </c>
      <c r="C6" s="35">
        <v>7200</v>
      </c>
      <c r="D6" s="36">
        <v>10400</v>
      </c>
      <c r="E6" s="36">
        <v>14600</v>
      </c>
      <c r="F6" s="36">
        <v>20800</v>
      </c>
      <c r="H6" s="3"/>
      <c r="I6" s="3"/>
      <c r="J6" s="3"/>
    </row>
    <row r="7" spans="1:10">
      <c r="A7" s="87"/>
      <c r="B7" s="5" t="s">
        <v>32</v>
      </c>
      <c r="C7" s="35">
        <v>10800</v>
      </c>
      <c r="D7" s="36">
        <v>15600</v>
      </c>
      <c r="E7" s="36">
        <v>21900</v>
      </c>
      <c r="F7" s="36">
        <v>31200</v>
      </c>
      <c r="H7" s="3"/>
      <c r="I7" s="3"/>
      <c r="J7" s="3"/>
    </row>
    <row r="8" spans="1:10">
      <c r="A8" s="87"/>
      <c r="B8" s="5" t="s">
        <v>33</v>
      </c>
      <c r="C8" s="35">
        <v>14400</v>
      </c>
      <c r="D8" s="36">
        <v>20800</v>
      </c>
      <c r="E8" s="36">
        <v>29200</v>
      </c>
      <c r="F8" s="36">
        <v>41600</v>
      </c>
      <c r="H8" s="3"/>
      <c r="I8" s="3"/>
      <c r="J8" s="3"/>
    </row>
    <row r="9" spans="1:10">
      <c r="A9" s="87"/>
      <c r="B9" s="5" t="s">
        <v>34</v>
      </c>
      <c r="C9" s="35">
        <v>18000</v>
      </c>
      <c r="D9" s="36">
        <v>26000</v>
      </c>
      <c r="E9" s="36">
        <v>36500</v>
      </c>
      <c r="F9" s="36">
        <v>52000</v>
      </c>
      <c r="H9" s="3"/>
      <c r="I9" s="3"/>
      <c r="J9" s="3"/>
    </row>
    <row r="10" spans="1:10">
      <c r="A10" s="87"/>
      <c r="B10" s="5" t="s">
        <v>35</v>
      </c>
      <c r="C10" s="35">
        <v>21600</v>
      </c>
      <c r="D10" s="36">
        <v>31200</v>
      </c>
      <c r="E10" s="36">
        <v>43800</v>
      </c>
      <c r="F10" s="36">
        <v>62400</v>
      </c>
      <c r="H10" s="3"/>
      <c r="I10" s="3"/>
      <c r="J10" s="3"/>
    </row>
    <row r="11" spans="1:10">
      <c r="A11" s="87"/>
      <c r="B11" s="5" t="s">
        <v>36</v>
      </c>
      <c r="C11" s="35">
        <v>23100</v>
      </c>
      <c r="D11" s="36">
        <v>35000</v>
      </c>
      <c r="E11" s="36">
        <v>48300</v>
      </c>
      <c r="F11" s="36">
        <v>65800</v>
      </c>
      <c r="H11" s="3"/>
      <c r="I11" s="3"/>
      <c r="J11" s="3"/>
    </row>
    <row r="12" spans="1:10">
      <c r="A12" s="87"/>
      <c r="B12" s="5" t="s">
        <v>37</v>
      </c>
      <c r="C12" s="35">
        <v>24800</v>
      </c>
      <c r="D12" s="36">
        <v>38400</v>
      </c>
      <c r="E12" s="36">
        <v>52000</v>
      </c>
      <c r="F12" s="36">
        <v>75200</v>
      </c>
      <c r="H12" s="3"/>
      <c r="I12" s="3"/>
      <c r="J12" s="3"/>
    </row>
    <row r="13" spans="1:10">
      <c r="A13" s="87"/>
      <c r="B13" s="5" t="s">
        <v>38</v>
      </c>
      <c r="C13" s="35">
        <v>27900</v>
      </c>
      <c r="D13" s="36">
        <v>43200</v>
      </c>
      <c r="E13" s="36">
        <v>58500</v>
      </c>
      <c r="F13" s="36">
        <v>84600</v>
      </c>
      <c r="H13" s="3"/>
      <c r="I13" s="3"/>
      <c r="J13" s="3"/>
    </row>
    <row r="14" spans="1:10">
      <c r="A14" s="87"/>
      <c r="B14" s="5" t="s">
        <v>39</v>
      </c>
      <c r="C14" s="35">
        <v>31000</v>
      </c>
      <c r="D14" s="36">
        <v>48000</v>
      </c>
      <c r="E14" s="36">
        <v>65000</v>
      </c>
      <c r="F14" s="36">
        <v>94000</v>
      </c>
      <c r="H14" s="3"/>
      <c r="I14" s="3"/>
      <c r="J14" s="3"/>
    </row>
    <row r="15" spans="1:10">
      <c r="A15" s="87"/>
      <c r="B15" s="5" t="s">
        <v>40</v>
      </c>
      <c r="C15" s="35">
        <v>34100</v>
      </c>
      <c r="D15" s="36">
        <v>52800</v>
      </c>
      <c r="E15" s="36">
        <v>71500</v>
      </c>
      <c r="F15" s="36">
        <v>103400</v>
      </c>
      <c r="H15" s="3"/>
      <c r="I15" s="3"/>
      <c r="J15" s="3"/>
    </row>
    <row r="16" spans="1:10">
      <c r="A16" s="87"/>
      <c r="B16" s="5" t="s">
        <v>41</v>
      </c>
      <c r="C16" s="35">
        <v>37200</v>
      </c>
      <c r="D16" s="36">
        <v>57600</v>
      </c>
      <c r="E16" s="36">
        <v>78000</v>
      </c>
      <c r="F16" s="36">
        <v>112800</v>
      </c>
      <c r="H16" s="3"/>
      <c r="I16" s="3"/>
      <c r="J16" s="3"/>
    </row>
    <row r="17" spans="1:6" ht="55.2">
      <c r="A17" s="24" t="s">
        <v>20</v>
      </c>
      <c r="B17" s="6" t="s">
        <v>108</v>
      </c>
      <c r="C17" s="23" t="s">
        <v>42</v>
      </c>
      <c r="D17" s="4" t="s">
        <v>43</v>
      </c>
      <c r="E17" s="4" t="s">
        <v>44</v>
      </c>
      <c r="F17" s="4" t="s">
        <v>19</v>
      </c>
    </row>
    <row r="18" spans="1:6">
      <c r="A18" s="88" t="s">
        <v>1</v>
      </c>
      <c r="B18" s="5" t="s">
        <v>29</v>
      </c>
      <c r="C18" s="47">
        <v>1000</v>
      </c>
      <c r="D18" s="47">
        <v>1500</v>
      </c>
      <c r="E18" s="47">
        <v>2000</v>
      </c>
      <c r="F18" s="47">
        <v>2500</v>
      </c>
    </row>
    <row r="19" spans="1:6">
      <c r="A19" s="89"/>
      <c r="B19" s="5" t="s">
        <v>30</v>
      </c>
      <c r="C19" s="36">
        <v>10000</v>
      </c>
      <c r="D19" s="36">
        <v>15000</v>
      </c>
      <c r="E19" s="36">
        <v>20000</v>
      </c>
      <c r="F19" s="47">
        <v>30000</v>
      </c>
    </row>
    <row r="20" spans="1:6">
      <c r="A20" s="89"/>
      <c r="B20" s="5" t="s">
        <v>31</v>
      </c>
      <c r="C20" s="36">
        <v>14000</v>
      </c>
      <c r="D20" s="36">
        <v>20000</v>
      </c>
      <c r="E20" s="36">
        <v>28000</v>
      </c>
      <c r="F20" s="47">
        <v>42000</v>
      </c>
    </row>
    <row r="21" spans="1:6">
      <c r="A21" s="89"/>
      <c r="B21" s="5" t="s">
        <v>32</v>
      </c>
      <c r="C21" s="36">
        <v>16500</v>
      </c>
      <c r="D21" s="36">
        <v>24000</v>
      </c>
      <c r="E21" s="36">
        <v>33000</v>
      </c>
      <c r="F21" s="47">
        <v>52500</v>
      </c>
    </row>
    <row r="22" spans="1:6">
      <c r="A22" s="89"/>
      <c r="B22" s="5" t="s">
        <v>33</v>
      </c>
      <c r="C22" s="36">
        <v>22000</v>
      </c>
      <c r="D22" s="36">
        <v>32000</v>
      </c>
      <c r="E22" s="36">
        <v>44000</v>
      </c>
      <c r="F22" s="47">
        <v>62000</v>
      </c>
    </row>
    <row r="23" spans="1:6">
      <c r="A23" s="89"/>
      <c r="B23" s="5" t="s">
        <v>34</v>
      </c>
      <c r="C23" s="36">
        <v>27500</v>
      </c>
      <c r="D23" s="36">
        <v>40000</v>
      </c>
      <c r="E23" s="36">
        <v>50000</v>
      </c>
      <c r="F23" s="47">
        <v>72500</v>
      </c>
    </row>
    <row r="24" spans="1:6">
      <c r="A24" s="89"/>
      <c r="B24" s="5" t="s">
        <v>35</v>
      </c>
      <c r="C24" s="36">
        <v>33000</v>
      </c>
      <c r="D24" s="36">
        <v>42000</v>
      </c>
      <c r="E24" s="36">
        <v>57000</v>
      </c>
      <c r="F24" s="47">
        <v>84000</v>
      </c>
    </row>
    <row r="25" spans="1:6">
      <c r="A25" s="89"/>
      <c r="B25" s="5" t="s">
        <v>36</v>
      </c>
      <c r="C25" s="36">
        <v>31500</v>
      </c>
      <c r="D25" s="36">
        <v>49000</v>
      </c>
      <c r="E25" s="36">
        <v>66500</v>
      </c>
      <c r="F25" s="47">
        <v>91000</v>
      </c>
    </row>
    <row r="26" spans="1:6">
      <c r="A26" s="89"/>
      <c r="B26" s="5" t="s">
        <v>37</v>
      </c>
      <c r="C26" s="36">
        <v>36000</v>
      </c>
      <c r="D26" s="36">
        <v>52000</v>
      </c>
      <c r="E26" s="36">
        <v>76000</v>
      </c>
      <c r="F26" s="47">
        <v>104000</v>
      </c>
    </row>
    <row r="27" spans="1:6">
      <c r="A27" s="89"/>
      <c r="B27" s="5" t="s">
        <v>38</v>
      </c>
      <c r="C27" s="36">
        <v>40500</v>
      </c>
      <c r="D27" s="36">
        <v>58500</v>
      </c>
      <c r="E27" s="36">
        <v>85500</v>
      </c>
      <c r="F27" s="47">
        <v>117000</v>
      </c>
    </row>
    <row r="28" spans="1:6">
      <c r="A28" s="89"/>
      <c r="B28" s="5" t="s">
        <v>39</v>
      </c>
      <c r="C28" s="36">
        <v>45000</v>
      </c>
      <c r="D28" s="36">
        <v>65000</v>
      </c>
      <c r="E28" s="36">
        <v>90000</v>
      </c>
      <c r="F28" s="47">
        <v>120000</v>
      </c>
    </row>
    <row r="29" spans="1:6">
      <c r="A29" s="89"/>
      <c r="B29" s="5" t="s">
        <v>40</v>
      </c>
      <c r="C29" s="36">
        <v>49500</v>
      </c>
      <c r="D29" s="36">
        <v>66000</v>
      </c>
      <c r="E29" s="36">
        <v>99000</v>
      </c>
      <c r="F29" s="47">
        <v>132000</v>
      </c>
    </row>
    <row r="30" spans="1:6">
      <c r="A30" s="90"/>
      <c r="B30" s="5" t="s">
        <v>41</v>
      </c>
      <c r="C30" s="36">
        <v>54000</v>
      </c>
      <c r="D30" s="36">
        <v>72000</v>
      </c>
      <c r="E30" s="36">
        <v>102000</v>
      </c>
      <c r="F30" s="47">
        <v>144000</v>
      </c>
    </row>
    <row r="31" spans="1:6" ht="46.8" customHeight="1">
      <c r="A31" s="24" t="s">
        <v>21</v>
      </c>
      <c r="B31" s="25" t="s">
        <v>105</v>
      </c>
      <c r="C31" s="23" t="s">
        <v>42</v>
      </c>
      <c r="D31" s="4" t="s">
        <v>43</v>
      </c>
      <c r="E31" s="74" t="s">
        <v>44</v>
      </c>
      <c r="F31" s="75"/>
    </row>
    <row r="32" spans="1:6">
      <c r="A32" s="66" t="s">
        <v>23</v>
      </c>
      <c r="B32" s="5" t="s">
        <v>29</v>
      </c>
      <c r="C32" s="43">
        <v>5000</v>
      </c>
      <c r="D32" s="43">
        <v>6000</v>
      </c>
      <c r="E32" s="59">
        <v>7000</v>
      </c>
      <c r="F32" s="59"/>
    </row>
    <row r="33" spans="1:6">
      <c r="A33" s="67"/>
      <c r="B33" s="5" t="s">
        <v>30</v>
      </c>
      <c r="C33" s="20">
        <v>15000</v>
      </c>
      <c r="D33" s="21">
        <v>20000</v>
      </c>
      <c r="E33" s="60">
        <v>30000</v>
      </c>
      <c r="F33" s="60"/>
    </row>
    <row r="34" spans="1:6">
      <c r="A34" s="67"/>
      <c r="B34" s="5" t="s">
        <v>31</v>
      </c>
      <c r="C34" s="20">
        <f>2*10000</f>
        <v>20000</v>
      </c>
      <c r="D34" s="21">
        <f>2*13000</f>
        <v>26000</v>
      </c>
      <c r="E34" s="60">
        <v>36000</v>
      </c>
      <c r="F34" s="60"/>
    </row>
    <row r="35" spans="1:6">
      <c r="A35" s="67"/>
      <c r="B35" s="5" t="s">
        <v>32</v>
      </c>
      <c r="C35" s="20">
        <f>3*9000</f>
        <v>27000</v>
      </c>
      <c r="D35" s="21">
        <f>3*11000</f>
        <v>33000</v>
      </c>
      <c r="E35" s="60">
        <v>42000</v>
      </c>
      <c r="F35" s="60"/>
    </row>
    <row r="36" spans="1:6">
      <c r="A36" s="67"/>
      <c r="B36" s="5" t="s">
        <v>33</v>
      </c>
      <c r="C36" s="20">
        <f>4*8000</f>
        <v>32000</v>
      </c>
      <c r="D36" s="21">
        <f>4*9000</f>
        <v>36000</v>
      </c>
      <c r="E36" s="60">
        <v>48000</v>
      </c>
      <c r="F36" s="60"/>
    </row>
    <row r="37" spans="1:6">
      <c r="A37" s="67"/>
      <c r="B37" s="5" t="s">
        <v>34</v>
      </c>
      <c r="C37" s="20">
        <f>5*7000</f>
        <v>35000</v>
      </c>
      <c r="D37" s="21">
        <f>5*9000</f>
        <v>45000</v>
      </c>
      <c r="E37" s="60">
        <v>55000</v>
      </c>
      <c r="F37" s="60"/>
    </row>
    <row r="38" spans="1:6">
      <c r="A38" s="67"/>
      <c r="B38" s="5" t="s">
        <v>35</v>
      </c>
      <c r="C38" s="20">
        <f>6*6000</f>
        <v>36000</v>
      </c>
      <c r="D38" s="21">
        <f>6*8000</f>
        <v>48000</v>
      </c>
      <c r="E38" s="60">
        <v>60000</v>
      </c>
      <c r="F38" s="60"/>
    </row>
    <row r="39" spans="1:6">
      <c r="A39" s="67"/>
      <c r="B39" s="5" t="s">
        <v>36</v>
      </c>
      <c r="C39" s="20">
        <f>7*6000</f>
        <v>42000</v>
      </c>
      <c r="D39" s="21">
        <f>7*8000</f>
        <v>56000</v>
      </c>
      <c r="E39" s="60">
        <v>70000</v>
      </c>
      <c r="F39" s="60"/>
    </row>
    <row r="40" spans="1:6">
      <c r="A40" s="67"/>
      <c r="B40" s="5" t="s">
        <v>37</v>
      </c>
      <c r="C40" s="20">
        <f>8*6000</f>
        <v>48000</v>
      </c>
      <c r="D40" s="21">
        <f>8*8000</f>
        <v>64000</v>
      </c>
      <c r="E40" s="60">
        <v>76000</v>
      </c>
      <c r="F40" s="60"/>
    </row>
    <row r="41" spans="1:6">
      <c r="A41" s="67"/>
      <c r="B41" s="5" t="s">
        <v>38</v>
      </c>
      <c r="C41" s="20">
        <f>9*6000</f>
        <v>54000</v>
      </c>
      <c r="D41" s="21">
        <f>9*7000</f>
        <v>63000</v>
      </c>
      <c r="E41" s="60">
        <v>81000</v>
      </c>
      <c r="F41" s="60"/>
    </row>
    <row r="42" spans="1:6">
      <c r="A42" s="67"/>
      <c r="B42" s="5" t="s">
        <v>39</v>
      </c>
      <c r="C42" s="20">
        <f>10*6000</f>
        <v>60000</v>
      </c>
      <c r="D42" s="21">
        <f>10*7000</f>
        <v>70000</v>
      </c>
      <c r="E42" s="60">
        <v>90000</v>
      </c>
      <c r="F42" s="60"/>
    </row>
    <row r="43" spans="1:6">
      <c r="A43" s="67"/>
      <c r="B43" s="5" t="s">
        <v>40</v>
      </c>
      <c r="C43" s="20">
        <f>11*6000</f>
        <v>66000</v>
      </c>
      <c r="D43" s="21">
        <f>11*7000</f>
        <v>77000</v>
      </c>
      <c r="E43" s="60">
        <v>99000</v>
      </c>
      <c r="F43" s="60"/>
    </row>
    <row r="44" spans="1:6">
      <c r="A44" s="68"/>
      <c r="B44" s="5" t="s">
        <v>41</v>
      </c>
      <c r="C44" s="20">
        <f>12*6000</f>
        <v>72000</v>
      </c>
      <c r="D44" s="21">
        <f>12*7000</f>
        <v>84000</v>
      </c>
      <c r="E44" s="60">
        <v>108000</v>
      </c>
      <c r="F44" s="60"/>
    </row>
    <row r="45" spans="1:6" ht="55.2">
      <c r="A45" s="8" t="s">
        <v>79</v>
      </c>
      <c r="B45" s="27" t="s">
        <v>99</v>
      </c>
      <c r="C45" s="10" t="s">
        <v>87</v>
      </c>
      <c r="D45" s="11" t="s">
        <v>88</v>
      </c>
      <c r="E45" s="69" t="s">
        <v>89</v>
      </c>
      <c r="F45" s="70"/>
    </row>
    <row r="46" spans="1:6">
      <c r="A46" s="66" t="s">
        <v>84</v>
      </c>
      <c r="B46" s="5" t="s">
        <v>29</v>
      </c>
      <c r="C46" s="20">
        <v>2000</v>
      </c>
      <c r="D46" s="21">
        <v>3000</v>
      </c>
      <c r="E46" s="64">
        <v>5000</v>
      </c>
      <c r="F46" s="65"/>
    </row>
    <row r="47" spans="1:6">
      <c r="A47" s="67"/>
      <c r="B47" s="5" t="s">
        <v>30</v>
      </c>
      <c r="C47" s="20">
        <v>10000</v>
      </c>
      <c r="D47" s="21">
        <v>15000</v>
      </c>
      <c r="E47" s="64">
        <v>20000</v>
      </c>
      <c r="F47" s="65"/>
    </row>
    <row r="48" spans="1:6">
      <c r="A48" s="67"/>
      <c r="B48" s="5" t="s">
        <v>32</v>
      </c>
      <c r="C48" s="20">
        <v>21000</v>
      </c>
      <c r="D48" s="21">
        <v>30000</v>
      </c>
      <c r="E48" s="64">
        <v>39000</v>
      </c>
      <c r="F48" s="65"/>
    </row>
    <row r="49" spans="1:6">
      <c r="A49" s="67"/>
      <c r="B49" s="5" t="s">
        <v>35</v>
      </c>
      <c r="C49" s="20">
        <v>36000</v>
      </c>
      <c r="D49" s="21">
        <v>54000</v>
      </c>
      <c r="E49" s="64">
        <v>72000</v>
      </c>
      <c r="F49" s="65"/>
    </row>
    <row r="50" spans="1:6">
      <c r="A50" s="67"/>
      <c r="B50" s="5" t="s">
        <v>38</v>
      </c>
      <c r="C50" s="20">
        <v>54000</v>
      </c>
      <c r="D50" s="21">
        <v>81000</v>
      </c>
      <c r="E50" s="64">
        <v>108000</v>
      </c>
      <c r="F50" s="65"/>
    </row>
    <row r="51" spans="1:6">
      <c r="A51" s="68"/>
      <c r="B51" s="5" t="s">
        <v>41</v>
      </c>
      <c r="C51" s="20">
        <v>72000</v>
      </c>
      <c r="D51" s="21">
        <v>108000</v>
      </c>
      <c r="E51" s="64">
        <v>144000</v>
      </c>
      <c r="F51" s="65"/>
    </row>
    <row r="52" spans="1:6">
      <c r="A52" s="12" t="s">
        <v>25</v>
      </c>
      <c r="B52" s="9" t="s">
        <v>98</v>
      </c>
      <c r="C52" s="71" t="s">
        <v>95</v>
      </c>
      <c r="D52" s="72"/>
      <c r="E52" s="72"/>
      <c r="F52" s="73"/>
    </row>
    <row r="53" spans="1:6" ht="46.2" customHeight="1">
      <c r="A53" s="13" t="s">
        <v>74</v>
      </c>
      <c r="B53" s="5" t="s">
        <v>47</v>
      </c>
      <c r="C53" s="78">
        <v>50000</v>
      </c>
      <c r="D53" s="79"/>
      <c r="E53" s="79"/>
      <c r="F53" s="80"/>
    </row>
    <row r="54" spans="1:6" ht="42" customHeight="1">
      <c r="A54" s="14" t="s">
        <v>75</v>
      </c>
      <c r="B54" s="15" t="s">
        <v>94</v>
      </c>
      <c r="C54" s="81" t="s">
        <v>86</v>
      </c>
      <c r="D54" s="82"/>
      <c r="E54" s="82"/>
      <c r="F54" s="83"/>
    </row>
    <row r="55" spans="1:6" ht="32.4" customHeight="1">
      <c r="A55" s="16" t="s">
        <v>76</v>
      </c>
      <c r="B55" s="15" t="s">
        <v>96</v>
      </c>
      <c r="C55" s="50" t="s">
        <v>49</v>
      </c>
      <c r="D55" s="50"/>
      <c r="E55" s="50"/>
      <c r="F55" s="50"/>
    </row>
    <row r="56" spans="1:6">
      <c r="A56" s="17" t="s">
        <v>48</v>
      </c>
      <c r="B56" s="17"/>
      <c r="C56" s="18"/>
      <c r="D56" s="18"/>
      <c r="E56" s="18"/>
      <c r="F56" s="18"/>
    </row>
  </sheetData>
  <mergeCells count="31">
    <mergeCell ref="A1:F1"/>
    <mergeCell ref="C55:F5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C53:F53"/>
    <mergeCell ref="C54:F54"/>
    <mergeCell ref="A2:F2"/>
    <mergeCell ref="A4:A16"/>
    <mergeCell ref="A18:A30"/>
    <mergeCell ref="E31:F31"/>
    <mergeCell ref="A32:A44"/>
    <mergeCell ref="E32:F32"/>
    <mergeCell ref="E33:F33"/>
    <mergeCell ref="E34:F34"/>
    <mergeCell ref="E35:F35"/>
    <mergeCell ref="E51:F51"/>
    <mergeCell ref="A46:A51"/>
    <mergeCell ref="E45:F45"/>
    <mergeCell ref="C52:F52"/>
    <mergeCell ref="E46:F46"/>
    <mergeCell ref="E47:F47"/>
    <mergeCell ref="E48:F48"/>
    <mergeCell ref="E49:F49"/>
    <mergeCell ref="E50:F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"/>
  <sheetViews>
    <sheetView topLeftCell="A40" workbookViewId="0">
      <selection activeCell="H17" sqref="H17"/>
    </sheetView>
  </sheetViews>
  <sheetFormatPr defaultColWidth="9.109375" defaultRowHeight="15.6"/>
  <cols>
    <col min="1" max="1" width="12.109375" style="1" customWidth="1"/>
    <col min="2" max="2" width="51" style="1" customWidth="1"/>
    <col min="3" max="3" width="14.88671875" style="2" customWidth="1"/>
    <col min="4" max="4" width="14.5546875" style="2" customWidth="1"/>
    <col min="5" max="5" width="13.6640625" style="2" customWidth="1"/>
    <col min="6" max="6" width="12.44140625" style="2" customWidth="1"/>
    <col min="7" max="16384" width="9.109375" style="1"/>
  </cols>
  <sheetData>
    <row r="1" spans="1:6" ht="30.6" customHeight="1">
      <c r="A1" s="48" t="s">
        <v>112</v>
      </c>
      <c r="B1" s="48"/>
      <c r="C1" s="48"/>
      <c r="D1" s="48"/>
      <c r="E1" s="48"/>
      <c r="F1" s="48"/>
    </row>
    <row r="2" spans="1:6" ht="15" customHeight="1">
      <c r="A2" s="84" t="s">
        <v>50</v>
      </c>
      <c r="B2" s="85"/>
      <c r="C2" s="85"/>
      <c r="D2" s="85"/>
      <c r="E2" s="85"/>
      <c r="F2" s="86"/>
    </row>
    <row r="3" spans="1:6" ht="32.25" customHeight="1">
      <c r="A3" s="7" t="s">
        <v>22</v>
      </c>
      <c r="B3" s="22" t="s">
        <v>51</v>
      </c>
      <c r="C3" s="23" t="s">
        <v>65</v>
      </c>
      <c r="D3" s="4" t="s">
        <v>66</v>
      </c>
      <c r="E3" s="4" t="s">
        <v>67</v>
      </c>
      <c r="F3" s="4" t="s">
        <v>68</v>
      </c>
    </row>
    <row r="4" spans="1:6" ht="13.8">
      <c r="A4" s="87" t="s">
        <v>3</v>
      </c>
      <c r="B4" s="5" t="s">
        <v>52</v>
      </c>
      <c r="C4" s="46">
        <v>500</v>
      </c>
      <c r="D4" s="46">
        <v>600</v>
      </c>
      <c r="E4" s="46">
        <v>800</v>
      </c>
      <c r="F4" s="36">
        <v>1100</v>
      </c>
    </row>
    <row r="5" spans="1:6" ht="13.8">
      <c r="A5" s="87"/>
      <c r="B5" s="5" t="s">
        <v>53</v>
      </c>
      <c r="C5" s="35">
        <v>5000</v>
      </c>
      <c r="D5" s="36">
        <v>7000</v>
      </c>
      <c r="E5" s="36">
        <v>9000</v>
      </c>
      <c r="F5" s="36">
        <v>11000</v>
      </c>
    </row>
    <row r="6" spans="1:6" ht="15" customHeight="1">
      <c r="A6" s="87"/>
      <c r="B6" s="5" t="s">
        <v>54</v>
      </c>
      <c r="C6" s="35">
        <v>7200</v>
      </c>
      <c r="D6" s="36">
        <v>10400</v>
      </c>
      <c r="E6" s="36">
        <v>14600</v>
      </c>
      <c r="F6" s="36">
        <v>20800</v>
      </c>
    </row>
    <row r="7" spans="1:6" ht="13.8">
      <c r="A7" s="87"/>
      <c r="B7" s="5" t="s">
        <v>55</v>
      </c>
      <c r="C7" s="35">
        <v>10800</v>
      </c>
      <c r="D7" s="36">
        <v>15600</v>
      </c>
      <c r="E7" s="36">
        <v>21900</v>
      </c>
      <c r="F7" s="36">
        <v>31200</v>
      </c>
    </row>
    <row r="8" spans="1:6" ht="13.8">
      <c r="A8" s="87"/>
      <c r="B8" s="5" t="s">
        <v>56</v>
      </c>
      <c r="C8" s="35">
        <v>14400</v>
      </c>
      <c r="D8" s="36">
        <v>20800</v>
      </c>
      <c r="E8" s="36">
        <v>29200</v>
      </c>
      <c r="F8" s="36">
        <v>41600</v>
      </c>
    </row>
    <row r="9" spans="1:6" ht="15" customHeight="1">
      <c r="A9" s="87"/>
      <c r="B9" s="5" t="s">
        <v>57</v>
      </c>
      <c r="C9" s="35">
        <v>18000</v>
      </c>
      <c r="D9" s="36">
        <v>26000</v>
      </c>
      <c r="E9" s="36">
        <v>36500</v>
      </c>
      <c r="F9" s="36">
        <v>52000</v>
      </c>
    </row>
    <row r="10" spans="1:6" ht="13.8">
      <c r="A10" s="87"/>
      <c r="B10" s="5" t="s">
        <v>58</v>
      </c>
      <c r="C10" s="35">
        <v>21600</v>
      </c>
      <c r="D10" s="36">
        <v>31200</v>
      </c>
      <c r="E10" s="36">
        <v>43800</v>
      </c>
      <c r="F10" s="36">
        <v>62400</v>
      </c>
    </row>
    <row r="11" spans="1:6" ht="13.8">
      <c r="A11" s="87"/>
      <c r="B11" s="5" t="s">
        <v>59</v>
      </c>
      <c r="C11" s="35">
        <v>23100</v>
      </c>
      <c r="D11" s="36">
        <v>35000</v>
      </c>
      <c r="E11" s="36">
        <v>48300</v>
      </c>
      <c r="F11" s="36">
        <v>65800</v>
      </c>
    </row>
    <row r="12" spans="1:6" ht="15" customHeight="1">
      <c r="A12" s="87"/>
      <c r="B12" s="5" t="s">
        <v>60</v>
      </c>
      <c r="C12" s="35">
        <v>24800</v>
      </c>
      <c r="D12" s="36">
        <v>38400</v>
      </c>
      <c r="E12" s="36">
        <v>52000</v>
      </c>
      <c r="F12" s="36">
        <v>75200</v>
      </c>
    </row>
    <row r="13" spans="1:6" ht="13.8">
      <c r="A13" s="87"/>
      <c r="B13" s="5" t="s">
        <v>61</v>
      </c>
      <c r="C13" s="35">
        <v>27900</v>
      </c>
      <c r="D13" s="36">
        <v>43200</v>
      </c>
      <c r="E13" s="36">
        <v>58500</v>
      </c>
      <c r="F13" s="36">
        <v>84600</v>
      </c>
    </row>
    <row r="14" spans="1:6" ht="13.8">
      <c r="A14" s="87"/>
      <c r="B14" s="5" t="s">
        <v>62</v>
      </c>
      <c r="C14" s="35">
        <v>31000</v>
      </c>
      <c r="D14" s="36">
        <v>48000</v>
      </c>
      <c r="E14" s="36">
        <v>65000</v>
      </c>
      <c r="F14" s="36">
        <v>94000</v>
      </c>
    </row>
    <row r="15" spans="1:6" ht="13.8">
      <c r="A15" s="87"/>
      <c r="B15" s="5" t="s">
        <v>63</v>
      </c>
      <c r="C15" s="35">
        <v>34100</v>
      </c>
      <c r="D15" s="36">
        <v>52800</v>
      </c>
      <c r="E15" s="36">
        <v>71500</v>
      </c>
      <c r="F15" s="36">
        <v>103400</v>
      </c>
    </row>
    <row r="16" spans="1:6" ht="15" customHeight="1">
      <c r="A16" s="87"/>
      <c r="B16" s="5" t="s">
        <v>64</v>
      </c>
      <c r="C16" s="35">
        <v>37200</v>
      </c>
      <c r="D16" s="36">
        <v>57600</v>
      </c>
      <c r="E16" s="36">
        <v>78000</v>
      </c>
      <c r="F16" s="36">
        <v>112800</v>
      </c>
    </row>
    <row r="17" spans="1:6" ht="39.75" customHeight="1">
      <c r="A17" s="24" t="s">
        <v>20</v>
      </c>
      <c r="B17" s="6" t="s">
        <v>107</v>
      </c>
      <c r="C17" s="23" t="s">
        <v>65</v>
      </c>
      <c r="D17" s="4" t="s">
        <v>66</v>
      </c>
      <c r="E17" s="4" t="s">
        <v>67</v>
      </c>
      <c r="F17" s="4" t="s">
        <v>68</v>
      </c>
    </row>
    <row r="18" spans="1:6" ht="15" customHeight="1">
      <c r="A18" s="88" t="s">
        <v>1</v>
      </c>
      <c r="B18" s="5" t="s">
        <v>52</v>
      </c>
      <c r="C18" s="47">
        <v>1000</v>
      </c>
      <c r="D18" s="47">
        <v>1500</v>
      </c>
      <c r="E18" s="47">
        <v>2000</v>
      </c>
      <c r="F18" s="47">
        <v>2500</v>
      </c>
    </row>
    <row r="19" spans="1:6" ht="15" customHeight="1">
      <c r="A19" s="89"/>
      <c r="B19" s="5" t="s">
        <v>53</v>
      </c>
      <c r="C19" s="36">
        <v>10000</v>
      </c>
      <c r="D19" s="36">
        <v>15000</v>
      </c>
      <c r="E19" s="36">
        <v>20000</v>
      </c>
      <c r="F19" s="47">
        <v>30000</v>
      </c>
    </row>
    <row r="20" spans="1:6" ht="15" customHeight="1">
      <c r="A20" s="89"/>
      <c r="B20" s="5" t="s">
        <v>54</v>
      </c>
      <c r="C20" s="36">
        <v>14000</v>
      </c>
      <c r="D20" s="36">
        <v>20000</v>
      </c>
      <c r="E20" s="36">
        <v>28000</v>
      </c>
      <c r="F20" s="47">
        <v>42000</v>
      </c>
    </row>
    <row r="21" spans="1:6" ht="15" customHeight="1">
      <c r="A21" s="89"/>
      <c r="B21" s="5" t="s">
        <v>55</v>
      </c>
      <c r="C21" s="36">
        <v>16500</v>
      </c>
      <c r="D21" s="36">
        <v>24000</v>
      </c>
      <c r="E21" s="36">
        <v>33000</v>
      </c>
      <c r="F21" s="47">
        <v>52500</v>
      </c>
    </row>
    <row r="22" spans="1:6" ht="15" customHeight="1">
      <c r="A22" s="89"/>
      <c r="B22" s="5" t="s">
        <v>56</v>
      </c>
      <c r="C22" s="36">
        <v>22000</v>
      </c>
      <c r="D22" s="36">
        <v>32000</v>
      </c>
      <c r="E22" s="36">
        <v>44000</v>
      </c>
      <c r="F22" s="47">
        <v>62000</v>
      </c>
    </row>
    <row r="23" spans="1:6" ht="15" customHeight="1">
      <c r="A23" s="89"/>
      <c r="B23" s="5" t="s">
        <v>57</v>
      </c>
      <c r="C23" s="36">
        <v>27500</v>
      </c>
      <c r="D23" s="36">
        <v>40000</v>
      </c>
      <c r="E23" s="36">
        <v>50000</v>
      </c>
      <c r="F23" s="47">
        <v>72500</v>
      </c>
    </row>
    <row r="24" spans="1:6" ht="15" customHeight="1">
      <c r="A24" s="89"/>
      <c r="B24" s="5" t="s">
        <v>58</v>
      </c>
      <c r="C24" s="36">
        <v>33000</v>
      </c>
      <c r="D24" s="36">
        <v>42000</v>
      </c>
      <c r="E24" s="36">
        <v>57000</v>
      </c>
      <c r="F24" s="47">
        <v>84000</v>
      </c>
    </row>
    <row r="25" spans="1:6" ht="15" customHeight="1">
      <c r="A25" s="89"/>
      <c r="B25" s="5" t="s">
        <v>59</v>
      </c>
      <c r="C25" s="36">
        <v>31500</v>
      </c>
      <c r="D25" s="36">
        <v>49000</v>
      </c>
      <c r="E25" s="36">
        <v>66500</v>
      </c>
      <c r="F25" s="47">
        <v>91000</v>
      </c>
    </row>
    <row r="26" spans="1:6" ht="15" customHeight="1">
      <c r="A26" s="89"/>
      <c r="B26" s="5" t="s">
        <v>60</v>
      </c>
      <c r="C26" s="36">
        <v>36000</v>
      </c>
      <c r="D26" s="36">
        <v>52000</v>
      </c>
      <c r="E26" s="36">
        <v>76000</v>
      </c>
      <c r="F26" s="47">
        <v>104000</v>
      </c>
    </row>
    <row r="27" spans="1:6" ht="15" customHeight="1">
      <c r="A27" s="89"/>
      <c r="B27" s="5" t="s">
        <v>61</v>
      </c>
      <c r="C27" s="36">
        <v>40500</v>
      </c>
      <c r="D27" s="36">
        <v>58500</v>
      </c>
      <c r="E27" s="36">
        <v>85500</v>
      </c>
      <c r="F27" s="47">
        <v>117000</v>
      </c>
    </row>
    <row r="28" spans="1:6" ht="15" customHeight="1">
      <c r="A28" s="89"/>
      <c r="B28" s="5" t="s">
        <v>62</v>
      </c>
      <c r="C28" s="36">
        <v>45000</v>
      </c>
      <c r="D28" s="36">
        <v>65000</v>
      </c>
      <c r="E28" s="36">
        <v>90000</v>
      </c>
      <c r="F28" s="47">
        <v>120000</v>
      </c>
    </row>
    <row r="29" spans="1:6" ht="15" customHeight="1">
      <c r="A29" s="89"/>
      <c r="B29" s="5" t="s">
        <v>63</v>
      </c>
      <c r="C29" s="36">
        <v>49500</v>
      </c>
      <c r="D29" s="36">
        <v>66000</v>
      </c>
      <c r="E29" s="36">
        <v>99000</v>
      </c>
      <c r="F29" s="47">
        <v>132000</v>
      </c>
    </row>
    <row r="30" spans="1:6" ht="15" customHeight="1" thickBot="1">
      <c r="A30" s="90"/>
      <c r="B30" s="5" t="s">
        <v>64</v>
      </c>
      <c r="C30" s="36">
        <v>54000</v>
      </c>
      <c r="D30" s="36">
        <v>72000</v>
      </c>
      <c r="E30" s="36">
        <v>102000</v>
      </c>
      <c r="F30" s="47">
        <v>144000</v>
      </c>
    </row>
    <row r="31" spans="1:6" ht="30.75" customHeight="1">
      <c r="A31" s="24" t="s">
        <v>21</v>
      </c>
      <c r="B31" s="25" t="s">
        <v>106</v>
      </c>
      <c r="C31" s="23" t="s">
        <v>65</v>
      </c>
      <c r="D31" s="26" t="s">
        <v>66</v>
      </c>
      <c r="E31" s="91" t="s">
        <v>67</v>
      </c>
      <c r="F31" s="92"/>
    </row>
    <row r="32" spans="1:6" ht="15" customHeight="1">
      <c r="A32" s="66" t="s">
        <v>23</v>
      </c>
      <c r="B32" s="5" t="s">
        <v>52</v>
      </c>
      <c r="C32" s="43">
        <v>5000</v>
      </c>
      <c r="D32" s="43">
        <v>6000</v>
      </c>
      <c r="E32" s="59">
        <v>7000</v>
      </c>
      <c r="F32" s="59"/>
    </row>
    <row r="33" spans="1:6" ht="15" customHeight="1">
      <c r="A33" s="67"/>
      <c r="B33" s="5" t="s">
        <v>53</v>
      </c>
      <c r="C33" s="20">
        <v>15000</v>
      </c>
      <c r="D33" s="21">
        <v>20000</v>
      </c>
      <c r="E33" s="60">
        <v>30000</v>
      </c>
      <c r="F33" s="60"/>
    </row>
    <row r="34" spans="1:6" ht="15" customHeight="1">
      <c r="A34" s="67"/>
      <c r="B34" s="5" t="s">
        <v>54</v>
      </c>
      <c r="C34" s="20">
        <f>2*10000</f>
        <v>20000</v>
      </c>
      <c r="D34" s="21">
        <f>2*13000</f>
        <v>26000</v>
      </c>
      <c r="E34" s="60">
        <v>36000</v>
      </c>
      <c r="F34" s="60"/>
    </row>
    <row r="35" spans="1:6" ht="15" customHeight="1">
      <c r="A35" s="67"/>
      <c r="B35" s="5" t="s">
        <v>55</v>
      </c>
      <c r="C35" s="20">
        <f>3*9000</f>
        <v>27000</v>
      </c>
      <c r="D35" s="21">
        <f>3*11000</f>
        <v>33000</v>
      </c>
      <c r="E35" s="60">
        <v>42000</v>
      </c>
      <c r="F35" s="60"/>
    </row>
    <row r="36" spans="1:6" ht="15" customHeight="1">
      <c r="A36" s="67"/>
      <c r="B36" s="5" t="s">
        <v>56</v>
      </c>
      <c r="C36" s="20">
        <f>4*8000</f>
        <v>32000</v>
      </c>
      <c r="D36" s="21">
        <f>4*9000</f>
        <v>36000</v>
      </c>
      <c r="E36" s="60">
        <v>48000</v>
      </c>
      <c r="F36" s="60"/>
    </row>
    <row r="37" spans="1:6" ht="15" customHeight="1">
      <c r="A37" s="67"/>
      <c r="B37" s="5" t="s">
        <v>57</v>
      </c>
      <c r="C37" s="20">
        <f>5*7000</f>
        <v>35000</v>
      </c>
      <c r="D37" s="21">
        <f>5*9000</f>
        <v>45000</v>
      </c>
      <c r="E37" s="60">
        <v>55000</v>
      </c>
      <c r="F37" s="60"/>
    </row>
    <row r="38" spans="1:6" ht="15" customHeight="1">
      <c r="A38" s="67"/>
      <c r="B38" s="5" t="s">
        <v>58</v>
      </c>
      <c r="C38" s="20">
        <f>6*6000</f>
        <v>36000</v>
      </c>
      <c r="D38" s="21">
        <f>6*8000</f>
        <v>48000</v>
      </c>
      <c r="E38" s="60">
        <v>60000</v>
      </c>
      <c r="F38" s="60"/>
    </row>
    <row r="39" spans="1:6" ht="15" customHeight="1">
      <c r="A39" s="67"/>
      <c r="B39" s="5" t="s">
        <v>59</v>
      </c>
      <c r="C39" s="20">
        <f>7*6000</f>
        <v>42000</v>
      </c>
      <c r="D39" s="21">
        <f>7*8000</f>
        <v>56000</v>
      </c>
      <c r="E39" s="60">
        <v>70000</v>
      </c>
      <c r="F39" s="60"/>
    </row>
    <row r="40" spans="1:6" ht="15" customHeight="1">
      <c r="A40" s="67"/>
      <c r="B40" s="5" t="s">
        <v>60</v>
      </c>
      <c r="C40" s="20">
        <f>8*6000</f>
        <v>48000</v>
      </c>
      <c r="D40" s="21">
        <f>8*8000</f>
        <v>64000</v>
      </c>
      <c r="E40" s="60">
        <v>76000</v>
      </c>
      <c r="F40" s="60"/>
    </row>
    <row r="41" spans="1:6" ht="15" customHeight="1">
      <c r="A41" s="67"/>
      <c r="B41" s="5" t="s">
        <v>61</v>
      </c>
      <c r="C41" s="20">
        <f>9*6000</f>
        <v>54000</v>
      </c>
      <c r="D41" s="21">
        <f>9*7000</f>
        <v>63000</v>
      </c>
      <c r="E41" s="60">
        <v>81000</v>
      </c>
      <c r="F41" s="60"/>
    </row>
    <row r="42" spans="1:6" ht="15" customHeight="1">
      <c r="A42" s="67"/>
      <c r="B42" s="5" t="s">
        <v>62</v>
      </c>
      <c r="C42" s="20">
        <f>10*6000</f>
        <v>60000</v>
      </c>
      <c r="D42" s="21">
        <f>10*7000</f>
        <v>70000</v>
      </c>
      <c r="E42" s="60">
        <v>90000</v>
      </c>
      <c r="F42" s="60"/>
    </row>
    <row r="43" spans="1:6" ht="15" customHeight="1">
      <c r="A43" s="67"/>
      <c r="B43" s="5" t="s">
        <v>63</v>
      </c>
      <c r="C43" s="20">
        <f>11*6000</f>
        <v>66000</v>
      </c>
      <c r="D43" s="21">
        <f>11*7000</f>
        <v>77000</v>
      </c>
      <c r="E43" s="60">
        <v>99000</v>
      </c>
      <c r="F43" s="60"/>
    </row>
    <row r="44" spans="1:6" ht="15" customHeight="1">
      <c r="A44" s="68"/>
      <c r="B44" s="5" t="s">
        <v>64</v>
      </c>
      <c r="C44" s="20">
        <f>12*6000</f>
        <v>72000</v>
      </c>
      <c r="D44" s="21">
        <f>12*7000</f>
        <v>84000</v>
      </c>
      <c r="E44" s="60">
        <v>108000</v>
      </c>
      <c r="F44" s="60"/>
    </row>
    <row r="45" spans="1:6" ht="40.799999999999997" customHeight="1">
      <c r="A45" s="8" t="s">
        <v>79</v>
      </c>
      <c r="B45" s="27" t="s">
        <v>100</v>
      </c>
      <c r="C45" s="10" t="s">
        <v>90</v>
      </c>
      <c r="D45" s="11" t="s">
        <v>91</v>
      </c>
      <c r="E45" s="69" t="s">
        <v>92</v>
      </c>
      <c r="F45" s="70"/>
    </row>
    <row r="46" spans="1:6" ht="15" customHeight="1">
      <c r="A46" s="66" t="s">
        <v>84</v>
      </c>
      <c r="B46" s="5" t="s">
        <v>52</v>
      </c>
      <c r="C46" s="20">
        <v>2000</v>
      </c>
      <c r="D46" s="21">
        <v>3000</v>
      </c>
      <c r="E46" s="64">
        <v>5000</v>
      </c>
      <c r="F46" s="65"/>
    </row>
    <row r="47" spans="1:6" ht="15" customHeight="1">
      <c r="A47" s="67"/>
      <c r="B47" s="5" t="s">
        <v>53</v>
      </c>
      <c r="C47" s="20">
        <v>10000</v>
      </c>
      <c r="D47" s="21">
        <v>15000</v>
      </c>
      <c r="E47" s="64">
        <v>20000</v>
      </c>
      <c r="F47" s="65"/>
    </row>
    <row r="48" spans="1:6" ht="15" customHeight="1">
      <c r="A48" s="67"/>
      <c r="B48" s="5" t="s">
        <v>55</v>
      </c>
      <c r="C48" s="20">
        <v>21000</v>
      </c>
      <c r="D48" s="21">
        <v>30000</v>
      </c>
      <c r="E48" s="64">
        <v>39000</v>
      </c>
      <c r="F48" s="65"/>
    </row>
    <row r="49" spans="1:6" ht="15" customHeight="1">
      <c r="A49" s="67"/>
      <c r="B49" s="5" t="s">
        <v>58</v>
      </c>
      <c r="C49" s="20">
        <v>36000</v>
      </c>
      <c r="D49" s="21">
        <v>54000</v>
      </c>
      <c r="E49" s="64">
        <v>72000</v>
      </c>
      <c r="F49" s="65"/>
    </row>
    <row r="50" spans="1:6" ht="15" customHeight="1">
      <c r="A50" s="67"/>
      <c r="B50" s="5" t="s">
        <v>61</v>
      </c>
      <c r="C50" s="20">
        <v>54000</v>
      </c>
      <c r="D50" s="21">
        <v>81000</v>
      </c>
      <c r="E50" s="64">
        <v>108000</v>
      </c>
      <c r="F50" s="65"/>
    </row>
    <row r="51" spans="1:6" ht="15" customHeight="1">
      <c r="A51" s="68"/>
      <c r="B51" s="5" t="s">
        <v>64</v>
      </c>
      <c r="C51" s="20">
        <v>72000</v>
      </c>
      <c r="D51" s="21">
        <v>108000</v>
      </c>
      <c r="E51" s="64">
        <v>144000</v>
      </c>
      <c r="F51" s="65"/>
    </row>
    <row r="52" spans="1:6" ht="15" customHeight="1">
      <c r="A52" s="12" t="s">
        <v>25</v>
      </c>
      <c r="B52" s="9" t="s">
        <v>101</v>
      </c>
      <c r="C52" s="93" t="s">
        <v>102</v>
      </c>
      <c r="D52" s="93"/>
      <c r="E52" s="93"/>
      <c r="F52" s="93"/>
    </row>
    <row r="53" spans="1:6" ht="31.2" customHeight="1">
      <c r="A53" s="13" t="s">
        <v>74</v>
      </c>
      <c r="B53" s="5" t="s">
        <v>69</v>
      </c>
      <c r="C53" s="78">
        <v>50000</v>
      </c>
      <c r="D53" s="79"/>
      <c r="E53" s="79"/>
      <c r="F53" s="80"/>
    </row>
    <row r="54" spans="1:6" ht="29.4" customHeight="1">
      <c r="A54" s="14" t="s">
        <v>75</v>
      </c>
      <c r="B54" s="15" t="s">
        <v>70</v>
      </c>
      <c r="C54" s="81" t="s">
        <v>93</v>
      </c>
      <c r="D54" s="82"/>
      <c r="E54" s="82"/>
      <c r="F54" s="83"/>
    </row>
    <row r="55" spans="1:6" ht="13.8">
      <c r="A55" s="16" t="s">
        <v>76</v>
      </c>
      <c r="B55" s="15" t="s">
        <v>97</v>
      </c>
      <c r="C55" s="50" t="s">
        <v>71</v>
      </c>
      <c r="D55" s="50"/>
      <c r="E55" s="50"/>
      <c r="F55" s="50"/>
    </row>
    <row r="56" spans="1:6" ht="13.8">
      <c r="A56" s="19" t="s">
        <v>72</v>
      </c>
      <c r="B56" s="17"/>
      <c r="C56" s="18"/>
      <c r="D56" s="18"/>
      <c r="E56" s="18"/>
      <c r="F56" s="18"/>
    </row>
  </sheetData>
  <mergeCells count="31">
    <mergeCell ref="C55:F5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C53:F53"/>
    <mergeCell ref="C54:F54"/>
    <mergeCell ref="C52:F52"/>
    <mergeCell ref="E45:F45"/>
    <mergeCell ref="A1:F1"/>
    <mergeCell ref="A2:F2"/>
    <mergeCell ref="A4:A16"/>
    <mergeCell ref="A18:A30"/>
    <mergeCell ref="E31:F31"/>
    <mergeCell ref="A32:A44"/>
    <mergeCell ref="E32:F32"/>
    <mergeCell ref="E33:F33"/>
    <mergeCell ref="E34:F34"/>
    <mergeCell ref="E35:F35"/>
    <mergeCell ref="A46:A51"/>
    <mergeCell ref="E46:F46"/>
    <mergeCell ref="E47:F47"/>
    <mergeCell ref="E48:F48"/>
    <mergeCell ref="E49:F49"/>
    <mergeCell ref="E50:F50"/>
    <mergeCell ref="E51:F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рус</vt:lpstr>
      <vt:lpstr>каз</vt:lpstr>
      <vt:lpstr>анг</vt:lpstr>
    </vt:vector>
  </TitlesOfParts>
  <Company>Bank Centercredit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Шин Анастасия Моисеевна</dc:creator>
  <cp:lastModifiedBy>Anuar Adambay</cp:lastModifiedBy>
  <cp:lastPrinted>2021-10-22T05:58:59Z</cp:lastPrinted>
  <dcterms:created xsi:type="dcterms:W3CDTF">2018-07-10T04:31:06Z</dcterms:created>
  <dcterms:modified xsi:type="dcterms:W3CDTF">2025-12-29T08:38:01Z</dcterms:modified>
</cp:coreProperties>
</file>